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nixie-clock\docs\"/>
    </mc:Choice>
  </mc:AlternateContent>
  <bookViews>
    <workbookView xWindow="0" yWindow="0" windowWidth="21705" windowHeight="12960" activeTab="1"/>
  </bookViews>
  <sheets>
    <sheet name="Power" sheetId="1" r:id="rId1"/>
    <sheet name="Pi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B12" i="2"/>
  <c r="B3" i="2" l="1"/>
  <c r="B24" i="1" l="1"/>
  <c r="B28" i="1"/>
  <c r="B26" i="1"/>
  <c r="B18" i="1"/>
  <c r="B19" i="1" s="1"/>
  <c r="B14" i="1"/>
  <c r="B15" i="1" s="1"/>
  <c r="B2" i="1" l="1"/>
  <c r="B5" i="1"/>
  <c r="B6" i="1" l="1"/>
</calcChain>
</file>

<file path=xl/sharedStrings.xml><?xml version="1.0" encoding="utf-8"?>
<sst xmlns="http://schemas.openxmlformats.org/spreadsheetml/2006/main" count="46" uniqueCount="33">
  <si>
    <t>Vsupply</t>
  </si>
  <si>
    <t>V</t>
  </si>
  <si>
    <t>Rseries</t>
  </si>
  <si>
    <t>Ω</t>
  </si>
  <si>
    <t>Iseries</t>
  </si>
  <si>
    <t>mA</t>
  </si>
  <si>
    <t>Vres</t>
  </si>
  <si>
    <t>Vtube</t>
  </si>
  <si>
    <t>Ptube</t>
  </si>
  <si>
    <t>mW</t>
  </si>
  <si>
    <t>Vinput</t>
  </si>
  <si>
    <t>Itube</t>
  </si>
  <si>
    <t>Ptotal</t>
  </si>
  <si>
    <t>Target 4W output power.</t>
  </si>
  <si>
    <t>Efficiency</t>
  </si>
  <si>
    <t>Pin</t>
  </si>
  <si>
    <t>Iin</t>
  </si>
  <si>
    <t>Vout</t>
  </si>
  <si>
    <t>Vpri</t>
  </si>
  <si>
    <t>duty</t>
  </si>
  <si>
    <t>Turns,sec</t>
  </si>
  <si>
    <t>Turns,pri</t>
  </si>
  <si>
    <t>L, sec</t>
  </si>
  <si>
    <t>L,pri</t>
  </si>
  <si>
    <t>uH</t>
  </si>
  <si>
    <t>kHz</t>
  </si>
  <si>
    <t>f,typ</t>
  </si>
  <si>
    <t>GPIO</t>
  </si>
  <si>
    <t>Nixie Tubes</t>
  </si>
  <si>
    <t>ADC</t>
  </si>
  <si>
    <t>Buttons</t>
  </si>
  <si>
    <t>Brightness Setting</t>
  </si>
  <si>
    <t>HV 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</si>
</sst>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8</xdr:row>
      <xdr:rowOff>28575</xdr:rowOff>
    </xdr:from>
    <xdr:to>
      <xdr:col>19</xdr:col>
      <xdr:colOff>86384</xdr:colOff>
      <xdr:row>24</xdr:row>
      <xdr:rowOff>67106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8025" y="1552575"/>
          <a:ext cx="4725059" cy="3086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31" sqref="A31"/>
    </sheetView>
  </sheetViews>
  <sheetFormatPr defaultRowHeight="15" x14ac:dyDescent="0.25"/>
  <cols>
    <col min="1" max="1" width="10.85546875" customWidth="1"/>
  </cols>
  <sheetData>
    <row r="1" spans="1:5" x14ac:dyDescent="0.25">
      <c r="A1" t="s">
        <v>0</v>
      </c>
      <c r="B1">
        <v>180</v>
      </c>
      <c r="C1" t="s">
        <v>1</v>
      </c>
    </row>
    <row r="2" spans="1:5" x14ac:dyDescent="0.25">
      <c r="A2" t="s">
        <v>7</v>
      </c>
      <c r="B2">
        <f>B1-B3</f>
        <v>138</v>
      </c>
      <c r="C2" t="s">
        <v>1</v>
      </c>
    </row>
    <row r="3" spans="1:5" x14ac:dyDescent="0.25">
      <c r="A3" t="s">
        <v>6</v>
      </c>
      <c r="B3">
        <v>42</v>
      </c>
      <c r="C3" t="s">
        <v>1</v>
      </c>
    </row>
    <row r="4" spans="1:5" x14ac:dyDescent="0.25">
      <c r="A4" t="s">
        <v>2</v>
      </c>
      <c r="B4">
        <v>22000</v>
      </c>
      <c r="C4" t="s">
        <v>3</v>
      </c>
    </row>
    <row r="5" spans="1:5" x14ac:dyDescent="0.25">
      <c r="A5" t="s">
        <v>4</v>
      </c>
      <c r="B5">
        <f>1000*B3/B4</f>
        <v>1.9090909090909092</v>
      </c>
      <c r="C5" t="s">
        <v>5</v>
      </c>
    </row>
    <row r="6" spans="1:5" x14ac:dyDescent="0.25">
      <c r="A6" t="s">
        <v>8</v>
      </c>
      <c r="B6">
        <f>B5*B2</f>
        <v>263.45454545454544</v>
      </c>
      <c r="C6" t="s">
        <v>9</v>
      </c>
    </row>
    <row r="11" spans="1:5" x14ac:dyDescent="0.25">
      <c r="A11" t="s">
        <v>10</v>
      </c>
      <c r="B11">
        <v>5</v>
      </c>
      <c r="C11" t="s">
        <v>1</v>
      </c>
    </row>
    <row r="12" spans="1:5" x14ac:dyDescent="0.25">
      <c r="A12" t="s">
        <v>17</v>
      </c>
      <c r="B12">
        <v>180</v>
      </c>
      <c r="C12" t="s">
        <v>1</v>
      </c>
    </row>
    <row r="13" spans="1:5" x14ac:dyDescent="0.25">
      <c r="A13" t="s">
        <v>11</v>
      </c>
      <c r="B13">
        <v>2</v>
      </c>
      <c r="C13" t="s">
        <v>5</v>
      </c>
    </row>
    <row r="14" spans="1:5" x14ac:dyDescent="0.25">
      <c r="A14" t="s">
        <v>8</v>
      </c>
      <c r="B14">
        <f>B12*B13</f>
        <v>360</v>
      </c>
      <c r="C14" t="s">
        <v>9</v>
      </c>
    </row>
    <row r="15" spans="1:5" x14ac:dyDescent="0.25">
      <c r="A15" t="s">
        <v>12</v>
      </c>
      <c r="B15">
        <f>B14*6</f>
        <v>2160</v>
      </c>
      <c r="C15" t="s">
        <v>9</v>
      </c>
      <c r="E15" s="1" t="s">
        <v>13</v>
      </c>
    </row>
    <row r="17" spans="1:3" x14ac:dyDescent="0.25">
      <c r="A17" t="s">
        <v>14</v>
      </c>
      <c r="B17" s="2">
        <v>0.5</v>
      </c>
    </row>
    <row r="18" spans="1:3" x14ac:dyDescent="0.25">
      <c r="A18" t="s">
        <v>15</v>
      </c>
      <c r="B18">
        <f>4000/B17</f>
        <v>8000</v>
      </c>
      <c r="C18" t="s">
        <v>9</v>
      </c>
    </row>
    <row r="19" spans="1:3" x14ac:dyDescent="0.25">
      <c r="A19" t="s">
        <v>16</v>
      </c>
      <c r="B19">
        <f>B18/B11</f>
        <v>1600</v>
      </c>
      <c r="C19" t="s">
        <v>5</v>
      </c>
    </row>
    <row r="21" spans="1:3" x14ac:dyDescent="0.25">
      <c r="A21" t="s">
        <v>21</v>
      </c>
      <c r="B21">
        <v>1</v>
      </c>
    </row>
    <row r="22" spans="1:3" x14ac:dyDescent="0.25">
      <c r="A22" t="s">
        <v>20</v>
      </c>
      <c r="B22">
        <v>12</v>
      </c>
    </row>
    <row r="23" spans="1:3" x14ac:dyDescent="0.25">
      <c r="A23" t="s">
        <v>23</v>
      </c>
      <c r="B23">
        <v>100</v>
      </c>
      <c r="C23" t="s">
        <v>24</v>
      </c>
    </row>
    <row r="24" spans="1:3" x14ac:dyDescent="0.25">
      <c r="A24" t="s">
        <v>22</v>
      </c>
      <c r="B24" s="3">
        <f>B23*(B21*B21/(B22*B22))</f>
        <v>0.69444444444444442</v>
      </c>
      <c r="C24" t="s">
        <v>24</v>
      </c>
    </row>
    <row r="26" spans="1:3" x14ac:dyDescent="0.25">
      <c r="A26" t="s">
        <v>18</v>
      </c>
      <c r="B26">
        <f>B11</f>
        <v>5</v>
      </c>
      <c r="C26" t="s">
        <v>1</v>
      </c>
    </row>
    <row r="27" spans="1:3" x14ac:dyDescent="0.25">
      <c r="A27" t="s">
        <v>19</v>
      </c>
      <c r="B27" s="2">
        <v>0.75</v>
      </c>
    </row>
    <row r="28" spans="1:3" x14ac:dyDescent="0.25">
      <c r="A28" t="s">
        <v>17</v>
      </c>
      <c r="B28">
        <f>B26*B22*B27/(1-B27)</f>
        <v>180</v>
      </c>
    </row>
    <row r="30" spans="1:3" x14ac:dyDescent="0.25">
      <c r="A30" t="s">
        <v>26</v>
      </c>
      <c r="B30">
        <v>100</v>
      </c>
      <c r="C30" t="s">
        <v>25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H9" sqref="H9"/>
    </sheetView>
  </sheetViews>
  <sheetFormatPr defaultRowHeight="15" x14ac:dyDescent="0.25"/>
  <cols>
    <col min="1" max="1" width="20.42578125" customWidth="1"/>
  </cols>
  <sheetData>
    <row r="2" spans="1:3" x14ac:dyDescent="0.25">
      <c r="B2" t="s">
        <v>27</v>
      </c>
      <c r="C2" t="s">
        <v>29</v>
      </c>
    </row>
    <row r="3" spans="1:3" x14ac:dyDescent="0.25">
      <c r="A3" t="s">
        <v>28</v>
      </c>
      <c r="B3">
        <f>6*4</f>
        <v>24</v>
      </c>
    </row>
    <row r="4" spans="1:3" x14ac:dyDescent="0.25">
      <c r="A4" t="s">
        <v>30</v>
      </c>
      <c r="B4">
        <v>3</v>
      </c>
    </row>
    <row r="5" spans="1:3" x14ac:dyDescent="0.25">
      <c r="A5" t="s">
        <v>31</v>
      </c>
      <c r="C5">
        <v>1</v>
      </c>
    </row>
    <row r="6" spans="1:3" x14ac:dyDescent="0.25">
      <c r="A6" t="s">
        <v>32</v>
      </c>
      <c r="B6">
        <v>1</v>
      </c>
    </row>
    <row r="12" spans="1:3" x14ac:dyDescent="0.25">
      <c r="B12">
        <f>SUM(B3:B11)</f>
        <v>28</v>
      </c>
      <c r="C12">
        <f>SUM(C3:C11)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</vt:lpstr>
      <vt:lpstr>Pins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Reeves</dc:creator>
  <cp:lastModifiedBy>Evan Reeves</cp:lastModifiedBy>
  <dcterms:created xsi:type="dcterms:W3CDTF">2019-05-12T02:20:53Z</dcterms:created>
  <dcterms:modified xsi:type="dcterms:W3CDTF">2019-05-29T05:08:25Z</dcterms:modified>
</cp:coreProperties>
</file>