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vaba\Documents\NAU\Research\Prospectus\New_laptop_prospectus\Excel_sheets_for_Graphs\"/>
    </mc:Choice>
  </mc:AlternateContent>
  <xr:revisionPtr revIDLastSave="0" documentId="13_ncr:1_{00FD4C74-6122-42F2-9FF2-90FC62A7C35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mith_Goldstein-2019" sheetId="1" r:id="rId1"/>
    <sheet name="Panneerselvam_20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28" i="1"/>
  <c r="D29" i="1"/>
  <c r="D30" i="1"/>
  <c r="D31" i="1"/>
  <c r="D32" i="1"/>
  <c r="D33" i="1"/>
  <c r="D34" i="1"/>
  <c r="D35" i="1"/>
  <c r="D36" i="1"/>
  <c r="D37" i="1"/>
  <c r="D28" i="1"/>
  <c r="C29" i="1"/>
  <c r="C30" i="1"/>
  <c r="C31" i="1"/>
  <c r="C32" i="1"/>
  <c r="C33" i="1"/>
  <c r="C34" i="1"/>
  <c r="C35" i="1"/>
  <c r="C36" i="1"/>
  <c r="C37" i="1"/>
  <c r="C28" i="1"/>
  <c r="E7" i="2"/>
  <c r="E8" i="2" s="1"/>
  <c r="E9" i="2" s="1"/>
  <c r="B9" i="2"/>
  <c r="B8" i="2"/>
  <c r="B7" i="2"/>
  <c r="P7" i="1"/>
  <c r="P6" i="1"/>
  <c r="P5" i="1"/>
  <c r="D18" i="1"/>
  <c r="D19" i="1" s="1"/>
  <c r="D20" i="1" s="1"/>
  <c r="D21" i="1" s="1"/>
  <c r="D22" i="1" s="1"/>
  <c r="D7" i="1"/>
  <c r="D9" i="1" s="1"/>
  <c r="D10" i="1" s="1"/>
  <c r="D11" i="1" s="1"/>
  <c r="D12" i="1" s="1"/>
</calcChain>
</file>

<file path=xl/sharedStrings.xml><?xml version="1.0" encoding="utf-8"?>
<sst xmlns="http://schemas.openxmlformats.org/spreadsheetml/2006/main" count="41" uniqueCount="22">
  <si>
    <t>nM</t>
  </si>
  <si>
    <t>M</t>
  </si>
  <si>
    <t>g/mol</t>
  </si>
  <si>
    <t>g Ni /kg solution</t>
  </si>
  <si>
    <t>g Ni/g</t>
  </si>
  <si>
    <t>ppm</t>
  </si>
  <si>
    <t>natural log of Ni ppm</t>
  </si>
  <si>
    <t>optimal Ni</t>
  </si>
  <si>
    <t>g Ni/g solid</t>
  </si>
  <si>
    <t>g/Ni/kg</t>
  </si>
  <si>
    <t>calculating the nat log of normal seawater Ni</t>
  </si>
  <si>
    <t>Calculating the nM of the "visually determined optimal" Ni concnetration for some organisms</t>
  </si>
  <si>
    <t>mg/L</t>
  </si>
  <si>
    <t>microg/L</t>
  </si>
  <si>
    <t>g/L</t>
  </si>
  <si>
    <t>mol/L</t>
  </si>
  <si>
    <t>Diatom toxicity Levels</t>
  </si>
  <si>
    <t>toxic levels for diatoms</t>
  </si>
  <si>
    <t>Shell deformaties</t>
  </si>
  <si>
    <t>conc mg/L</t>
  </si>
  <si>
    <t>Number deformed</t>
  </si>
  <si>
    <t>% deformed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</si>
</sst>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49"/>
  <sheetViews>
    <sheetView tabSelected="1" topLeftCell="A30" workbookViewId="0">
      <selection activeCell="G40" activeCellId="1" sqref="E40:E49 G40:G49"/>
    </sheetView>
  </sheetViews>
  <sheetFormatPr defaultRowHeight="15" x14ac:dyDescent="0.25"/>
  <cols>
    <col min="4" max="4" width="12" bestFit="1" customWidth="1"/>
    <col min="16" max="16" width="11" bestFit="1" customWidth="1"/>
    <col min="19" max="19" width="12" bestFit="1" customWidth="1"/>
  </cols>
  <sheetData>
    <row r="4" spans="2:17" x14ac:dyDescent="0.25">
      <c r="P4">
        <v>3.4380000000000001E-2</v>
      </c>
      <c r="Q4" t="s">
        <v>12</v>
      </c>
    </row>
    <row r="5" spans="2:17" x14ac:dyDescent="0.25">
      <c r="B5" t="s">
        <v>10</v>
      </c>
      <c r="P5">
        <f>P4*10^-3</f>
        <v>3.4379999999999999E-5</v>
      </c>
      <c r="Q5" t="s">
        <v>14</v>
      </c>
    </row>
    <row r="6" spans="2:17" x14ac:dyDescent="0.25">
      <c r="D6">
        <v>12</v>
      </c>
      <c r="E6" t="s">
        <v>0</v>
      </c>
      <c r="P6">
        <f>P5/D8</f>
        <v>5.8575980099841546E-7</v>
      </c>
      <c r="Q6" t="s">
        <v>15</v>
      </c>
    </row>
    <row r="7" spans="2:17" x14ac:dyDescent="0.25">
      <c r="D7">
        <f>D6*10^-9</f>
        <v>1.2000000000000002E-8</v>
      </c>
      <c r="E7" t="s">
        <v>1</v>
      </c>
      <c r="P7">
        <f>P6*10^9</f>
        <v>585.75980099841547</v>
      </c>
      <c r="Q7" t="s">
        <v>0</v>
      </c>
    </row>
    <row r="8" spans="2:17" x14ac:dyDescent="0.25">
      <c r="D8">
        <v>58.692999999999998</v>
      </c>
      <c r="E8" t="s">
        <v>2</v>
      </c>
    </row>
    <row r="9" spans="2:17" x14ac:dyDescent="0.25">
      <c r="D9">
        <f>D8*D7</f>
        <v>7.043160000000001E-7</v>
      </c>
      <c r="E9" t="s">
        <v>3</v>
      </c>
    </row>
    <row r="10" spans="2:17" x14ac:dyDescent="0.25">
      <c r="D10">
        <f>D9/1000</f>
        <v>7.0431600000000007E-10</v>
      </c>
      <c r="E10" t="s">
        <v>4</v>
      </c>
    </row>
    <row r="11" spans="2:17" x14ac:dyDescent="0.25">
      <c r="D11">
        <f>D10*10^6</f>
        <v>7.0431600000000008E-4</v>
      </c>
      <c r="E11" t="s">
        <v>5</v>
      </c>
    </row>
    <row r="12" spans="2:17" x14ac:dyDescent="0.25">
      <c r="D12">
        <f>LN(D11)</f>
        <v>-7.2582834388790145</v>
      </c>
      <c r="E12" t="s">
        <v>6</v>
      </c>
    </row>
    <row r="15" spans="2:17" x14ac:dyDescent="0.25">
      <c r="B15" t="s">
        <v>11</v>
      </c>
    </row>
    <row r="17" spans="2:7" x14ac:dyDescent="0.25">
      <c r="D17">
        <v>-5</v>
      </c>
      <c r="E17" t="s">
        <v>7</v>
      </c>
    </row>
    <row r="18" spans="2:7" x14ac:dyDescent="0.25">
      <c r="D18">
        <f>EXP(D17)</f>
        <v>6.737946999085467E-3</v>
      </c>
      <c r="E18" t="s">
        <v>5</v>
      </c>
    </row>
    <row r="19" spans="2:7" x14ac:dyDescent="0.25">
      <c r="D19">
        <f>D18*10^-6</f>
        <v>6.7379469990854668E-9</v>
      </c>
      <c r="E19" t="s">
        <v>8</v>
      </c>
    </row>
    <row r="20" spans="2:7" x14ac:dyDescent="0.25">
      <c r="D20">
        <f>D19*10^3</f>
        <v>6.7379469990854667E-6</v>
      </c>
      <c r="E20" t="s">
        <v>9</v>
      </c>
    </row>
    <row r="21" spans="2:7" x14ac:dyDescent="0.25">
      <c r="D21">
        <f>D20/D8</f>
        <v>1.1479983982903356E-7</v>
      </c>
      <c r="E21" t="s">
        <v>1</v>
      </c>
    </row>
    <row r="22" spans="2:7" x14ac:dyDescent="0.25">
      <c r="D22">
        <f>D21*10^9</f>
        <v>114.79983982903356</v>
      </c>
      <c r="E22" t="s">
        <v>0</v>
      </c>
    </row>
    <row r="25" spans="2:7" x14ac:dyDescent="0.25">
      <c r="B25" t="s">
        <v>18</v>
      </c>
    </row>
    <row r="27" spans="2:7" x14ac:dyDescent="0.25">
      <c r="B27" t="s">
        <v>19</v>
      </c>
      <c r="C27" t="s">
        <v>14</v>
      </c>
      <c r="D27" t="s">
        <v>15</v>
      </c>
      <c r="E27" t="s">
        <v>0</v>
      </c>
      <c r="F27" t="s">
        <v>20</v>
      </c>
      <c r="G27" t="s">
        <v>21</v>
      </c>
    </row>
    <row r="28" spans="2:7" x14ac:dyDescent="0.25">
      <c r="B28">
        <v>1.0999999999999999E-2</v>
      </c>
      <c r="C28">
        <f>B28*10^-3</f>
        <v>1.1E-5</v>
      </c>
      <c r="D28">
        <f>C28/58.693</f>
        <v>1.8741587582846335E-7</v>
      </c>
      <c r="E28">
        <f>D28*10^9</f>
        <v>187.41587582846336</v>
      </c>
      <c r="F28">
        <v>2</v>
      </c>
      <c r="G28">
        <v>0.9</v>
      </c>
    </row>
    <row r="29" spans="2:7" x14ac:dyDescent="0.25">
      <c r="B29">
        <v>9.7000000000000003E-3</v>
      </c>
      <c r="C29">
        <f t="shared" ref="C29:C37" si="0">B29*10^-3</f>
        <v>9.7000000000000003E-6</v>
      </c>
      <c r="D29">
        <f t="shared" ref="D29:D37" si="1">C29/58.693</f>
        <v>1.6526672686691771E-7</v>
      </c>
      <c r="E29">
        <f t="shared" ref="E29:E37" si="2">D29*10^9</f>
        <v>165.26672686691771</v>
      </c>
      <c r="F29">
        <v>2</v>
      </c>
      <c r="G29">
        <v>1.1000000000000001</v>
      </c>
    </row>
    <row r="30" spans="2:7" x14ac:dyDescent="0.25">
      <c r="B30">
        <v>8.9999999999999993E-3</v>
      </c>
      <c r="C30">
        <f t="shared" si="0"/>
        <v>9.0000000000000002E-6</v>
      </c>
      <c r="D30">
        <f t="shared" si="1"/>
        <v>1.5334026204147004E-7</v>
      </c>
      <c r="E30">
        <f t="shared" si="2"/>
        <v>153.34026204147003</v>
      </c>
      <c r="F30">
        <v>0</v>
      </c>
      <c r="G30">
        <v>0</v>
      </c>
    </row>
    <row r="31" spans="2:7" x14ac:dyDescent="0.25">
      <c r="B31">
        <v>8.6999999999999994E-3</v>
      </c>
      <c r="C31">
        <f t="shared" si="0"/>
        <v>8.6999999999999997E-6</v>
      </c>
      <c r="D31">
        <f t="shared" si="1"/>
        <v>1.4822891997342103E-7</v>
      </c>
      <c r="E31">
        <f t="shared" si="2"/>
        <v>148.22891997342103</v>
      </c>
      <c r="F31">
        <v>4</v>
      </c>
      <c r="G31">
        <v>3.2</v>
      </c>
    </row>
    <row r="32" spans="2:7" x14ac:dyDescent="0.25">
      <c r="B32">
        <v>1.06E-2</v>
      </c>
      <c r="C32">
        <f t="shared" si="0"/>
        <v>1.06E-5</v>
      </c>
      <c r="D32">
        <f t="shared" si="1"/>
        <v>1.8060075307106471E-7</v>
      </c>
      <c r="E32">
        <f t="shared" si="2"/>
        <v>180.6007530710647</v>
      </c>
      <c r="F32">
        <v>2</v>
      </c>
      <c r="G32">
        <v>2</v>
      </c>
    </row>
    <row r="33" spans="2:7" x14ac:dyDescent="0.25">
      <c r="B33">
        <v>2.0960000000000002E-3</v>
      </c>
      <c r="C33">
        <f t="shared" si="0"/>
        <v>2.0960000000000003E-6</v>
      </c>
      <c r="D33">
        <f t="shared" si="1"/>
        <v>3.5711243248769026E-8</v>
      </c>
      <c r="E33">
        <f t="shared" si="2"/>
        <v>35.71124324876903</v>
      </c>
      <c r="F33">
        <v>0</v>
      </c>
      <c r="G33">
        <v>0</v>
      </c>
    </row>
    <row r="34" spans="2:7" x14ac:dyDescent="0.25">
      <c r="B34">
        <v>0.40939999999999999</v>
      </c>
      <c r="C34">
        <f t="shared" si="0"/>
        <v>4.0939999999999998E-4</v>
      </c>
      <c r="D34">
        <f t="shared" si="1"/>
        <v>6.9752781421975362E-6</v>
      </c>
      <c r="E34">
        <f t="shared" si="2"/>
        <v>6975.278142197536</v>
      </c>
      <c r="F34">
        <v>0</v>
      </c>
      <c r="G34">
        <v>0</v>
      </c>
    </row>
    <row r="35" spans="2:7" x14ac:dyDescent="0.25">
      <c r="B35">
        <v>3.4380000000000001E-2</v>
      </c>
      <c r="C35">
        <f t="shared" si="0"/>
        <v>3.4379999999999999E-5</v>
      </c>
      <c r="D35">
        <f t="shared" si="1"/>
        <v>5.8575980099841546E-7</v>
      </c>
      <c r="E35">
        <f t="shared" si="2"/>
        <v>585.75980099841547</v>
      </c>
      <c r="F35">
        <v>11</v>
      </c>
      <c r="G35">
        <v>9.4</v>
      </c>
    </row>
    <row r="36" spans="2:7" x14ac:dyDescent="0.25">
      <c r="B36">
        <v>1.2794000000000001</v>
      </c>
      <c r="C36">
        <f t="shared" si="0"/>
        <v>1.2794000000000002E-3</v>
      </c>
      <c r="D36">
        <f t="shared" si="1"/>
        <v>2.1798170139539644E-5</v>
      </c>
      <c r="E36">
        <f t="shared" si="2"/>
        <v>21798.170139539645</v>
      </c>
      <c r="F36">
        <v>1</v>
      </c>
      <c r="G36">
        <v>6.3</v>
      </c>
    </row>
    <row r="37" spans="2:7" x14ac:dyDescent="0.25">
      <c r="B37">
        <v>1.819</v>
      </c>
      <c r="C37">
        <f t="shared" si="0"/>
        <v>1.8190000000000001E-3</v>
      </c>
      <c r="D37">
        <f t="shared" si="1"/>
        <v>3.0991770739270443E-5</v>
      </c>
      <c r="E37">
        <f t="shared" si="2"/>
        <v>30991.770739270443</v>
      </c>
      <c r="F37">
        <v>0</v>
      </c>
      <c r="G37">
        <v>0</v>
      </c>
    </row>
    <row r="39" spans="2:7" x14ac:dyDescent="0.25">
      <c r="B39" t="s">
        <v>19</v>
      </c>
      <c r="C39" t="s">
        <v>14</v>
      </c>
      <c r="D39" t="s">
        <v>15</v>
      </c>
      <c r="E39" t="s">
        <v>0</v>
      </c>
      <c r="F39" t="s">
        <v>20</v>
      </c>
      <c r="G39" t="s">
        <v>21</v>
      </c>
    </row>
    <row r="40" spans="2:7" x14ac:dyDescent="0.25">
      <c r="B40">
        <v>2.0960000000000002E-3</v>
      </c>
      <c r="C40">
        <v>2.0960000000000003E-6</v>
      </c>
      <c r="D40">
        <v>3.5711243248769026E-8</v>
      </c>
      <c r="E40">
        <v>35.71124324876903</v>
      </c>
      <c r="F40">
        <v>0</v>
      </c>
      <c r="G40">
        <v>0</v>
      </c>
    </row>
    <row r="41" spans="2:7" x14ac:dyDescent="0.25">
      <c r="B41">
        <v>8.6999999999999994E-3</v>
      </c>
      <c r="C41">
        <v>8.6999999999999997E-6</v>
      </c>
      <c r="D41">
        <v>1.4822891997342103E-7</v>
      </c>
      <c r="E41">
        <v>148.22891997342103</v>
      </c>
      <c r="F41">
        <v>4</v>
      </c>
      <c r="G41">
        <v>3.2</v>
      </c>
    </row>
    <row r="42" spans="2:7" x14ac:dyDescent="0.25">
      <c r="B42">
        <v>8.9999999999999993E-3</v>
      </c>
      <c r="C42">
        <v>9.0000000000000002E-6</v>
      </c>
      <c r="D42">
        <v>1.5334026204147004E-7</v>
      </c>
      <c r="E42">
        <v>153.34026204147003</v>
      </c>
      <c r="F42">
        <v>0</v>
      </c>
      <c r="G42">
        <v>0</v>
      </c>
    </row>
    <row r="43" spans="2:7" x14ac:dyDescent="0.25">
      <c r="B43">
        <v>9.7000000000000003E-3</v>
      </c>
      <c r="C43">
        <v>9.7000000000000003E-6</v>
      </c>
      <c r="D43">
        <v>1.6526672686691771E-7</v>
      </c>
      <c r="E43">
        <v>165.26672686691771</v>
      </c>
      <c r="F43">
        <v>2</v>
      </c>
      <c r="G43">
        <v>1.1000000000000001</v>
      </c>
    </row>
    <row r="44" spans="2:7" x14ac:dyDescent="0.25">
      <c r="B44">
        <v>1.06E-2</v>
      </c>
      <c r="C44">
        <v>1.06E-5</v>
      </c>
      <c r="D44">
        <v>1.8060075307106471E-7</v>
      </c>
      <c r="E44">
        <v>180.6007530710647</v>
      </c>
      <c r="F44">
        <v>2</v>
      </c>
      <c r="G44">
        <v>2</v>
      </c>
    </row>
    <row r="45" spans="2:7" x14ac:dyDescent="0.25">
      <c r="B45">
        <v>1.0999999999999999E-2</v>
      </c>
      <c r="C45">
        <v>1.1E-5</v>
      </c>
      <c r="D45">
        <v>1.8741587582846335E-7</v>
      </c>
      <c r="E45">
        <v>187.41587582846336</v>
      </c>
      <c r="F45">
        <v>2</v>
      </c>
      <c r="G45">
        <v>0.9</v>
      </c>
    </row>
    <row r="46" spans="2:7" x14ac:dyDescent="0.25">
      <c r="B46">
        <v>3.4380000000000001E-2</v>
      </c>
      <c r="C46">
        <v>3.4379999999999999E-5</v>
      </c>
      <c r="D46">
        <v>5.8575980099841546E-7</v>
      </c>
      <c r="E46">
        <v>585.75980099841547</v>
      </c>
      <c r="F46">
        <v>11</v>
      </c>
      <c r="G46">
        <v>9.4</v>
      </c>
    </row>
    <row r="47" spans="2:7" x14ac:dyDescent="0.25">
      <c r="B47">
        <v>0.40939999999999999</v>
      </c>
      <c r="C47">
        <v>4.0939999999999998E-4</v>
      </c>
      <c r="D47">
        <v>6.9752781421975362E-6</v>
      </c>
      <c r="E47">
        <v>6975.278142197536</v>
      </c>
      <c r="F47">
        <v>0</v>
      </c>
      <c r="G47">
        <v>0</v>
      </c>
    </row>
    <row r="48" spans="2:7" x14ac:dyDescent="0.25">
      <c r="B48">
        <v>1.2794000000000001</v>
      </c>
      <c r="C48">
        <v>1.2794000000000002E-3</v>
      </c>
      <c r="D48">
        <v>2.1798170139539644E-5</v>
      </c>
      <c r="E48">
        <v>21798.170139539645</v>
      </c>
      <c r="F48">
        <v>1</v>
      </c>
      <c r="G48">
        <v>6.3</v>
      </c>
    </row>
    <row r="49" spans="2:7" x14ac:dyDescent="0.25">
      <c r="B49">
        <v>1.819</v>
      </c>
      <c r="C49">
        <v>1.8190000000000001E-3</v>
      </c>
      <c r="D49">
        <v>3.0991770739270443E-5</v>
      </c>
      <c r="E49">
        <v>30991.770739270443</v>
      </c>
      <c r="F49">
        <v>0</v>
      </c>
      <c r="G49">
        <v>0</v>
      </c>
    </row>
  </sheetData>
  <sortState xmlns:xlrd2="http://schemas.microsoft.com/office/spreadsheetml/2017/richdata2" ref="B40:G49">
    <sortCondition ref="E40: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89A1-A5B6-4B8A-8BF6-67EEA7C84646}">
  <dimension ref="B3:F9"/>
  <sheetViews>
    <sheetView workbookViewId="0">
      <selection activeCell="E25" sqref="E25"/>
    </sheetView>
  </sheetViews>
  <sheetFormatPr defaultRowHeight="15" x14ac:dyDescent="0.25"/>
  <cols>
    <col min="2" max="2" width="12" bestFit="1" customWidth="1"/>
  </cols>
  <sheetData>
    <row r="3" spans="2:6" x14ac:dyDescent="0.25">
      <c r="B3" t="s">
        <v>16</v>
      </c>
    </row>
    <row r="5" spans="2:6" x14ac:dyDescent="0.25">
      <c r="B5" t="s">
        <v>17</v>
      </c>
    </row>
    <row r="6" spans="2:6" x14ac:dyDescent="0.25">
      <c r="B6">
        <v>160</v>
      </c>
      <c r="C6" t="s">
        <v>13</v>
      </c>
      <c r="E6">
        <v>70</v>
      </c>
    </row>
    <row r="7" spans="2:6" x14ac:dyDescent="0.25">
      <c r="B7">
        <f>B6*10^-6</f>
        <v>1.5999999999999999E-4</v>
      </c>
      <c r="C7" t="s">
        <v>14</v>
      </c>
      <c r="E7">
        <f>E6*10^-6</f>
        <v>6.9999999999999994E-5</v>
      </c>
      <c r="F7" t="s">
        <v>14</v>
      </c>
    </row>
    <row r="8" spans="2:6" x14ac:dyDescent="0.25">
      <c r="B8">
        <f>B7/58.693</f>
        <v>2.7260491029594671E-6</v>
      </c>
      <c r="C8" t="s">
        <v>15</v>
      </c>
      <c r="E8">
        <f>E7/58.693</f>
        <v>1.1926464825447668E-6</v>
      </c>
      <c r="F8" t="s">
        <v>15</v>
      </c>
    </row>
    <row r="9" spans="2:6" x14ac:dyDescent="0.25">
      <c r="B9">
        <f>B8*10^9</f>
        <v>2726.0491029594673</v>
      </c>
      <c r="C9" t="s">
        <v>0</v>
      </c>
      <c r="E9">
        <f>E8*10^9</f>
        <v>1192.6464825447667</v>
      </c>
      <c r="F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Smith_Goldstein-2019</vt:lpstr>
      <vt:lpstr>Panneerselvam_2018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Baransky</dc:creator>
  <cp:lastModifiedBy>Eva Baransky</cp:lastModifiedBy>
  <dcterms:created xsi:type="dcterms:W3CDTF">2015-06-05T18:17:20Z</dcterms:created>
  <dcterms:modified xsi:type="dcterms:W3CDTF">2021-03-13T04:05:54Z</dcterms:modified>
</cp:coreProperties>
</file>