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vaba\Documents\NAU\Research\Prospectus\New_laptop_prospectus\Excel_sheets_for_Graphs\"/>
    </mc:Choice>
  </mc:AlternateContent>
  <xr:revisionPtr revIDLastSave="0" documentId="13_ncr:1_{72109ED0-1FDE-44D4-8484-453483D96A88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Porter_2014" sheetId="1" r:id="rId1"/>
    <sheet name="Pasava_2018" sheetId="2" r:id="rId2"/>
    <sheet name="Ciscato_2018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3" l="1"/>
  <c r="AA8" i="3"/>
  <c r="AA7" i="3"/>
  <c r="AA6" i="3"/>
  <c r="AA5" i="3"/>
  <c r="H66" i="4"/>
  <c r="H60" i="4"/>
  <c r="H54" i="4"/>
  <c r="H52" i="4"/>
  <c r="H51" i="4"/>
  <c r="H50" i="4"/>
  <c r="H49" i="4"/>
  <c r="H48" i="4"/>
  <c r="H46" i="4"/>
  <c r="H45" i="4"/>
  <c r="H44" i="4"/>
  <c r="D70" i="4"/>
  <c r="D69" i="4"/>
  <c r="D68" i="4"/>
  <c r="D67" i="4"/>
  <c r="D65" i="4"/>
  <c r="D64" i="4"/>
  <c r="D63" i="4"/>
  <c r="D62" i="4"/>
  <c r="D61" i="4"/>
  <c r="D59" i="4"/>
  <c r="D58" i="4"/>
  <c r="D57" i="4"/>
  <c r="D56" i="4"/>
  <c r="D55" i="4"/>
  <c r="D53" i="4"/>
  <c r="D47" i="4"/>
  <c r="D43" i="4"/>
</calcChain>
</file>

<file path=xl/sharedStrings.xml><?xml version="1.0" encoding="utf-8"?>
<sst xmlns="http://schemas.openxmlformats.org/spreadsheetml/2006/main" count="767" uniqueCount="377">
  <si>
    <t>±</t>
  </si>
  <si>
    <t> SP28-09</t>
  </si>
  <si>
    <t> SP26-09</t>
  </si>
  <si>
    <t> SP24-09</t>
  </si>
  <si>
    <t> SP36-09</t>
  </si>
  <si>
    <t> SP34-09</t>
  </si>
  <si>
    <t> SP32-09</t>
  </si>
  <si>
    <t> SP30-09</t>
  </si>
  <si>
    <t> SP22-09</t>
  </si>
  <si>
    <t> SP21-09</t>
  </si>
  <si>
    <t>− 0.25</t>
  </si>
  <si>
    <t> SP20-09</t>
  </si>
  <si>
    <t>− 0.5</t>
  </si>
  <si>
    <t> SP18-09</t>
  </si>
  <si>
    <t>− 0.9</t>
  </si>
  <si>
    <t> SP16-09</t>
  </si>
  <si>
    <t>− 1.3</t>
  </si>
  <si>
    <t> SP14-09</t>
  </si>
  <si>
    <t>− 1.7</t>
  </si>
  <si>
    <t> SP12-09</t>
  </si>
  <si>
    <t>− 2.1</t>
  </si>
  <si>
    <t>Exshaw Formation, Canadac</t>
  </si>
  <si>
    <t> SP8-10</t>
  </si>
  <si>
    <t> SP9-10</t>
  </si>
  <si>
    <t> SP10-10</t>
  </si>
  <si>
    <t> SP13-10</t>
  </si>
  <si>
    <t>Sample ID</t>
  </si>
  <si>
    <r>
      <t>δ</t>
    </r>
    <r>
      <rPr>
        <b/>
        <sz val="8"/>
        <color rgb="FF2E2E2E"/>
        <rFont val="Georgia"/>
        <family val="1"/>
      </rPr>
      <t>60</t>
    </r>
    <r>
      <rPr>
        <b/>
        <sz val="11"/>
        <color rgb="FF2E2E2E"/>
        <rFont val="Georgia"/>
        <family val="1"/>
      </rPr>
      <t>Ni (‰)</t>
    </r>
  </si>
  <si>
    <t>2σ</t>
  </si>
  <si>
    <t>Ni (ppm)</t>
  </si>
  <si>
    <t>Robin Hood's Bay, UK</t>
  </si>
  <si>
    <t>Depth (m)</t>
  </si>
  <si>
    <t>Distance from S–P boundary (m)</t>
  </si>
  <si>
    <t>SP37-09</t>
  </si>
  <si>
    <t> SP35-09</t>
  </si>
  <si>
    <t> SP33-09</t>
  </si>
  <si>
    <t> SP31-09</t>
  </si>
  <si>
    <t> SP29-09</t>
  </si>
  <si>
    <t> SP27-09</t>
  </si>
  <si>
    <t> SP25-09</t>
  </si>
  <si>
    <t> SP23-09</t>
  </si>
  <si>
    <t> SP38-09</t>
  </si>
  <si>
    <t>− 0.1</t>
  </si>
  <si>
    <t>− 0.3</t>
  </si>
  <si>
    <t> SP39-09</t>
  </si>
  <si>
    <t>− 0.4</t>
  </si>
  <si>
    <t> SP19-09</t>
  </si>
  <si>
    <t>− 0.7</t>
  </si>
  <si>
    <t> SP17-09</t>
  </si>
  <si>
    <t>− 1.1</t>
  </si>
  <si>
    <t> SP15-09</t>
  </si>
  <si>
    <t>− 1.5</t>
  </si>
  <si>
    <t> SP13-09</t>
  </si>
  <si>
    <t>− 1.9</t>
  </si>
  <si>
    <t> SP8-09</t>
  </si>
  <si>
    <t>− 2.3</t>
  </si>
  <si>
    <t> SP9-09</t>
  </si>
  <si>
    <t>− 2.6</t>
  </si>
  <si>
    <t> SP10-09</t>
  </si>
  <si>
    <t>− 2.8</t>
  </si>
  <si>
    <t> SP11-09</t>
  </si>
  <si>
    <t>− 3.0</t>
  </si>
  <si>
    <t>Trace elements (ppm)</t>
  </si>
  <si>
    <t>Redox ratios</t>
  </si>
  <si>
    <t>Sample</t>
  </si>
  <si>
    <t>V</t>
  </si>
  <si>
    <t>Cr</t>
  </si>
  <si>
    <t>Ni</t>
  </si>
  <si>
    <t>Co</t>
  </si>
  <si>
    <t>V/Cr</t>
  </si>
  <si>
    <t>Ni/Co</t>
  </si>
  <si>
    <t>V/(V + Ni)</t>
  </si>
  <si>
    <t>TOC (wt. %)</t>
  </si>
  <si>
    <t>Sample id</t>
  </si>
  <si>
    <t>Deposit/locality</t>
  </si>
  <si>
    <t>Sample description</t>
  </si>
  <si>
    <r>
      <t>δ</t>
    </r>
    <r>
      <rPr>
        <b/>
        <sz val="9"/>
        <color rgb="FF333333"/>
        <rFont val="Segoe UI"/>
        <family val="2"/>
      </rPr>
      <t>60</t>
    </r>
    <r>
      <rPr>
        <b/>
        <sz val="12"/>
        <color rgb="FF333333"/>
        <rFont val="Segoe UI"/>
        <family val="2"/>
      </rPr>
      <t>Ni (‰)</t>
    </r>
  </si>
  <si>
    <t>TOC (wt.%)</t>
  </si>
  <si>
    <t>Al (%)</t>
  </si>
  <si>
    <t>Ti (%)</t>
  </si>
  <si>
    <r>
      <t>*Ni</t>
    </r>
    <r>
      <rPr>
        <b/>
        <sz val="9"/>
        <color rgb="FF333333"/>
        <rFont val="Segoe UI"/>
        <family val="2"/>
      </rPr>
      <t>auth</t>
    </r>
    <r>
      <rPr>
        <b/>
        <sz val="12"/>
        <color rgb="FF333333"/>
        <rFont val="Segoe UI"/>
        <family val="2"/>
      </rPr>
      <t> (%)</t>
    </r>
  </si>
  <si>
    <r>
      <t>*Ni</t>
    </r>
    <r>
      <rPr>
        <b/>
        <sz val="9"/>
        <color rgb="FF333333"/>
        <rFont val="Segoe UI"/>
        <family val="2"/>
      </rPr>
      <t>detr</t>
    </r>
    <r>
      <rPr>
        <b/>
        <sz val="12"/>
        <color rgb="FF333333"/>
        <rFont val="Segoe UI"/>
        <family val="2"/>
      </rPr>
      <t> (%)</t>
    </r>
  </si>
  <si>
    <t>V/V + Ni</t>
  </si>
  <si>
    <t>*EF_Ni</t>
  </si>
  <si>
    <r>
      <t>*Ni</t>
    </r>
    <r>
      <rPr>
        <b/>
        <sz val="9"/>
        <color rgb="FF333333"/>
        <rFont val="Segoe UI"/>
        <family val="2"/>
      </rPr>
      <t>XS</t>
    </r>
  </si>
  <si>
    <r>
      <t>*Ni</t>
    </r>
    <r>
      <rPr>
        <b/>
        <sz val="9"/>
        <color rgb="FF333333"/>
        <rFont val="Segoe UI"/>
        <family val="2"/>
      </rPr>
      <t>bio</t>
    </r>
    <r>
      <rPr>
        <b/>
        <sz val="12"/>
        <color rgb="FF333333"/>
        <rFont val="Segoe UI"/>
        <family val="2"/>
      </rPr>
      <t> (ppm)</t>
    </r>
  </si>
  <si>
    <r>
      <t>*Fraction Ni</t>
    </r>
    <r>
      <rPr>
        <b/>
        <sz val="9"/>
        <color rgb="FF333333"/>
        <rFont val="Segoe UI"/>
        <family val="2"/>
      </rPr>
      <t>bio</t>
    </r>
    <r>
      <rPr>
        <b/>
        <sz val="12"/>
        <color rgb="FF333333"/>
        <rFont val="Segoe UI"/>
        <family val="2"/>
      </rPr>
      <t> contribution to Ni</t>
    </r>
    <r>
      <rPr>
        <b/>
        <sz val="9"/>
        <color rgb="FF333333"/>
        <rFont val="Segoe UI"/>
        <family val="2"/>
      </rPr>
      <t>XS</t>
    </r>
    <r>
      <rPr>
        <b/>
        <sz val="12"/>
        <color rgb="FF333333"/>
        <rFont val="Segoe UI"/>
        <family val="2"/>
      </rPr>
      <t> (%)</t>
    </r>
  </si>
  <si>
    <t>3433/321/193,18</t>
  </si>
  <si>
    <t>Talvivaara/Finland</t>
  </si>
  <si>
    <t>Paleoproterozoic black shale from drill hole 329/118.68 m</t>
  </si>
  <si>
    <t>−0.085</t>
  </si>
  <si>
    <t>3344/329/118,68</t>
  </si>
  <si>
    <t>Paleoproterozoic black shale from drill hole 321/193.18 m</t>
  </si>
  <si>
    <t>HRM-3/6206</t>
  </si>
  <si>
    <t>Hromnice/Czech Republic</t>
  </si>
  <si>
    <t>Neoproterozoic black shale from drill core HRM-3/21 m</t>
  </si>
  <si>
    <t>HRM-3/6207</t>
  </si>
  <si>
    <t>Neoproterozoic black shale from drill core HRM-3/27 m</t>
  </si>
  <si>
    <t>HRM-3/6208</t>
  </si>
  <si>
    <t>Neoproterozoic black shale from drill core HRM-3/33 m</t>
  </si>
  <si>
    <t>− 0.136</t>
  </si>
  <si>
    <t>HRM-3/6211</t>
  </si>
  <si>
    <t>Neoproterozoic black shales from drill core HRM-3/48 m</t>
  </si>
  <si>
    <t>HRM-3/6213</t>
  </si>
  <si>
    <t>Neoproterozoic highly metalliferous black shale (HMBS) from drill core HRM-3/55 m</t>
  </si>
  <si>
    <t>HRM-3/6216</t>
  </si>
  <si>
    <t>Neoproterozoic HMBS from drill core HRM-3/85 m</t>
  </si>
  <si>
    <t>HRM-3/6218</t>
  </si>
  <si>
    <t>Neoproterozoic HMBS from drill core HRM-3/96 m</t>
  </si>
  <si>
    <t>HRM-3/6221</t>
  </si>
  <si>
    <t>Neoproterozoic HMBS from drill core HRM-3/119 m</t>
  </si>
  <si>
    <t>HRM-3/6226</t>
  </si>
  <si>
    <t>Neoproterozoic black shale from drill core HRM-3/161 m</t>
  </si>
  <si>
    <t>− 0.190</t>
  </si>
  <si>
    <t>HRM-3/6228</t>
  </si>
  <si>
    <t>Neoproterozoic black shale from drill core HRM-3/166 m</t>
  </si>
  <si>
    <t>HRM-3/6232</t>
  </si>
  <si>
    <t>Neoproterozoic black shale from drill core HRM-3/216 m</t>
  </si>
  <si>
    <t>− 0.372</t>
  </si>
  <si>
    <t>HRM-3/6235</t>
  </si>
  <si>
    <t>Neoproterozoic black shale from drill core HRM-3/240 m</t>
  </si>
  <si>
    <t>− 0.264</t>
  </si>
  <si>
    <t>HRM-3/6238</t>
  </si>
  <si>
    <t>Neoproterozoic black shale from drill core HRM-3/265 m</t>
  </si>
  <si>
    <t>− 0.461</t>
  </si>
  <si>
    <t>CHI-13/1</t>
  </si>
  <si>
    <t>Huangjiawan/South China</t>
  </si>
  <si>
    <t>Lower Cambrian brownish phosphorite-rich material from the paleosurface of the Neoproterozoic Dengying carbonates</t>
  </si>
  <si>
    <t>− 0.305</t>
  </si>
  <si>
    <t>CHI-13/2</t>
  </si>
  <si>
    <t>Lower Cambrian black phosphorite-rich material from the immediate hanging wall of sample 13/1</t>
  </si>
  <si>
    <t>− 0.201</t>
  </si>
  <si>
    <t>CHI-14</t>
  </si>
  <si>
    <t>Lower Cambrian TOC-rich black shale without phosphatic and carbonate material (2 m above sample CHI-13/2)</t>
  </si>
  <si>
    <t>CHI-16</t>
  </si>
  <si>
    <t>Lower Cambrian carbonaceous and phosphatic black shale (0.2 m below Ni-Mo sulfide ore bed)</t>
  </si>
  <si>
    <t>− 0.118</t>
  </si>
  <si>
    <t>CHI-19</t>
  </si>
  <si>
    <t>Lower Cambrian phosphatic and TOC-rich Mo-Ni-sulfide ore bed (P-rich) and 0.2 m thick</t>
  </si>
  <si>
    <t>− 0.840</t>
  </si>
  <si>
    <t>CHI-21</t>
  </si>
  <si>
    <t>Lower Cambrian TOC-rich black shale without phosphatic and carbonate material (0.15 m above Ni-Mo-sulfide ore bed)</t>
  </si>
  <si>
    <t>− 0.711</t>
  </si>
  <si>
    <t>CHI-22</t>
  </si>
  <si>
    <t>Lower Cambrian black shale without phosphatic and carbonate material (0.3 m above Ni-Mo-sulfide ore bed)</t>
  </si>
  <si>
    <t>− 0.507</t>
  </si>
  <si>
    <t>CHI-23</t>
  </si>
  <si>
    <t>Lower Cambrian Corg,-rich black shale without phosphatic and carbonate material (0.4 m above Ni-Mo-sulfide ore bed)</t>
  </si>
  <si>
    <t>− 0.611</t>
  </si>
  <si>
    <t>A1801</t>
  </si>
  <si>
    <t>Nick property/Canada</t>
  </si>
  <si>
    <t>Devonian Ni-rich black shale, vaesite horizon, drillhole A1801, intersection N-88-1, depth 59.1 m</t>
  </si>
  <si>
    <t>T21769</t>
  </si>
  <si>
    <t>Devonian Ni-rich black shale, vaesite horizon, drillhole T21769, intersection N-89-6, depth 88.7 m</t>
  </si>
  <si>
    <t>− 0.036</t>
  </si>
  <si>
    <t>T22041</t>
  </si>
  <si>
    <t>Devonian Ni-rich black shale, vaesite horizon, drillhole T22041, intersection N-89-14, depth 140.5 m</t>
  </si>
  <si>
    <t>− 0.016</t>
  </si>
  <si>
    <t>T8402</t>
  </si>
  <si>
    <t>Devonian Ni-rich black shale, vaesite horizon, drillhole T8402, intersection N-89-12, depth 41 m</t>
  </si>
  <si>
    <t>− 0.312</t>
  </si>
  <si>
    <t>0,004</t>
  </si>
  <si>
    <t>T8441</t>
  </si>
  <si>
    <t>Devonian Ni-rich black shale, vaesite horizon, drillhole T8441, intersection N-89-9, depth 24.1 m</t>
  </si>
  <si>
    <t>− 0.385</t>
  </si>
  <si>
    <t>BC39</t>
  </si>
  <si>
    <t>−20.9</t>
  </si>
  <si>
    <t>−21.1</t>
  </si>
  <si>
    <t>BC57</t>
  </si>
  <si>
    <t>&lt;10</t>
  </si>
  <si>
    <t>−20.8</t>
  </si>
  <si>
    <t>−20.5</t>
  </si>
  <si>
    <t>BC62</t>
  </si>
  <si>
    <t>−21.3</t>
  </si>
  <si>
    <t>BC76</t>
  </si>
  <si>
    <t>−21.2</t>
  </si>
  <si>
    <t>BC81</t>
  </si>
  <si>
    <t>−20.7</t>
  </si>
  <si>
    <t>n/a</t>
  </si>
  <si>
    <t>KC83</t>
  </si>
  <si>
    <t>−20.4</t>
  </si>
  <si>
    <t>−20.2</t>
  </si>
  <si>
    <t>BC93</t>
  </si>
  <si>
    <t>BC125</t>
  </si>
  <si>
    <t>KC127</t>
  </si>
  <si>
    <t>−20.6</t>
  </si>
  <si>
    <t>BC153</t>
  </si>
  <si>
    <t>R/V Knorr 182-9, core MC6A, 100 m water depth, upper OMZ</t>
  </si>
  <si>
    <t>MC6A1</t>
  </si>
  <si>
    <t>0–1</t>
  </si>
  <si>
    <t>MC6A6</t>
  </si>
  <si>
    <t>5–6</t>
  </si>
  <si>
    <t>MC6A14</t>
  </si>
  <si>
    <t>13–14</t>
  </si>
  <si>
    <t>−20.3</t>
  </si>
  <si>
    <t>MC6A16</t>
  </si>
  <si>
    <t>15–16</t>
  </si>
  <si>
    <t>MC6A22</t>
  </si>
  <si>
    <t>21–22</t>
  </si>
  <si>
    <t>−22.2</t>
  </si>
  <si>
    <t>MC6A26</t>
  </si>
  <si>
    <t>25–26</t>
  </si>
  <si>
    <t>−21.8</t>
  </si>
  <si>
    <t>MC6A37</t>
  </si>
  <si>
    <t>36–37</t>
  </si>
  <si>
    <t>MC6A4446</t>
  </si>
  <si>
    <t>44–46</t>
  </si>
  <si>
    <t>R/V Knorr 182-9, core MC9G, 1500 m water depth, below OMZ</t>
  </si>
  <si>
    <t>MC9G1</t>
  </si>
  <si>
    <t>−21.5</t>
  </si>
  <si>
    <t>MC9G3</t>
  </si>
  <si>
    <t>2–3</t>
  </si>
  <si>
    <t>−21.4</t>
  </si>
  <si>
    <t>−21.6</t>
  </si>
  <si>
    <t>MC9G5</t>
  </si>
  <si>
    <t>4–5</t>
  </si>
  <si>
    <t>MC9G7</t>
  </si>
  <si>
    <t>6–7</t>
  </si>
  <si>
    <t>−21.7</t>
  </si>
  <si>
    <t>MC9G9</t>
  </si>
  <si>
    <t>8–9</t>
  </si>
  <si>
    <t>MC9G11</t>
  </si>
  <si>
    <t>10–11</t>
  </si>
  <si>
    <t>MC9G13</t>
  </si>
  <si>
    <t>12–13</t>
  </si>
  <si>
    <t>R/V Knorr 182-9, core MC11C, 325 m water depth, within OMZ</t>
  </si>
  <si>
    <t>MC11C4</t>
  </si>
  <si>
    <t>3–4</t>
  </si>
  <si>
    <t>MC11C8</t>
  </si>
  <si>
    <t>7–8</t>
  </si>
  <si>
    <t>MC11C17</t>
  </si>
  <si>
    <t>16–17</t>
  </si>
  <si>
    <t>−22.0</t>
  </si>
  <si>
    <t>MC11C23</t>
  </si>
  <si>
    <t>22–23</t>
  </si>
  <si>
    <t>−21.9</t>
  </si>
  <si>
    <t>MC11C28</t>
  </si>
  <si>
    <t>27–28</t>
  </si>
  <si>
    <t>MC11C35</t>
  </si>
  <si>
    <t>34–35</t>
  </si>
  <si>
    <t>MC11C37</t>
  </si>
  <si>
    <t>MC11C4648</t>
  </si>
  <si>
    <t>46–48</t>
  </si>
  <si>
    <t>Lagoa Salgada</t>
  </si>
  <si>
    <t>LS14</t>
  </si>
  <si>
    <t>14.8–15.8</t>
  </si>
  <si>
    <t>−11.3</t>
  </si>
  <si>
    <t>LS20</t>
  </si>
  <si>
    <t>20.8–21.8</t>
  </si>
  <si>
    <t>−15.8</t>
  </si>
  <si>
    <t>LS25</t>
  </si>
  <si>
    <t>24.8–25.8</t>
  </si>
  <si>
    <t>−10.8</t>
  </si>
  <si>
    <t>LS30</t>
  </si>
  <si>
    <t>29.8–30.8</t>
  </si>
  <si>
    <t>−7.0</t>
  </si>
  <si>
    <t>LS35</t>
  </si>
  <si>
    <t>34.8–35.8</t>
  </si>
  <si>
    <t>−7.6</t>
  </si>
  <si>
    <t>−0.03</t>
  </si>
  <si>
    <t>LS40</t>
  </si>
  <si>
    <t>39.8–40.8</t>
  </si>
  <si>
    <t>−9.0</t>
  </si>
  <si>
    <t>LS45</t>
  </si>
  <si>
    <t>44.8–45.8</t>
  </si>
  <si>
    <t>−10.2</t>
  </si>
  <si>
    <t>LS65</t>
  </si>
  <si>
    <t>65.8–66.6</t>
  </si>
  <si>
    <t>−23.5</t>
  </si>
  <si>
    <t>Water depth or depth in corea (m) or (cm)</t>
  </si>
  <si>
    <t>BWOa (μM)</t>
  </si>
  <si>
    <t>OPF</t>
  </si>
  <si>
    <t>Bulke</t>
  </si>
  <si>
    <t>wt.%b</t>
  </si>
  <si>
    <t>C (wt.%)</t>
  </si>
  <si>
    <r>
      <t>δ13</t>
    </r>
    <r>
      <rPr>
        <b/>
        <sz val="11"/>
        <color rgb="FF2E2E2E"/>
        <rFont val="Georgia"/>
        <family val="1"/>
      </rPr>
      <t>C (‰)</t>
    </r>
  </si>
  <si>
    <t>Nic (ppm)</t>
  </si>
  <si>
    <t>Ni (% of tot)</t>
  </si>
  <si>
    <t>Al (wt.%)</t>
  </si>
  <si>
    <t>P (ppm)</t>
  </si>
  <si>
    <r>
      <t>δ60</t>
    </r>
    <r>
      <rPr>
        <b/>
        <sz val="11"/>
        <color rgb="FF2E2E2E"/>
        <rFont val="Georgia"/>
        <family val="1"/>
      </rPr>
      <t>Ni (‰)</t>
    </r>
  </si>
  <si>
    <t>2σd</t>
  </si>
  <si>
    <r>
      <t>2</t>
    </r>
    <r>
      <rPr>
        <b/>
        <i/>
        <sz val="11"/>
        <color rgb="FF2E2E2E"/>
        <rFont val="Georgia"/>
        <family val="1"/>
      </rPr>
      <t>σ</t>
    </r>
  </si>
  <si>
    <t>TOCa (wt.%)</t>
  </si>
  <si>
    <r>
      <t>Ni/Al (×10</t>
    </r>
    <r>
      <rPr>
        <b/>
        <sz val="8"/>
        <color rgb="FF2E2E2E"/>
        <rFont val="Georgia"/>
        <family val="1"/>
      </rPr>
      <t>−4</t>
    </r>
    <r>
      <rPr>
        <b/>
        <sz val="11"/>
        <color rgb="FF2E2E2E"/>
        <rFont val="Georgia"/>
        <family val="1"/>
      </rPr>
      <t>)</t>
    </r>
  </si>
  <si>
    <t>R/V Seward Johnson 10–92, core-tops</t>
  </si>
  <si>
    <t>Ciscato 2018</t>
  </si>
  <si>
    <t>Ciscato 2019</t>
  </si>
  <si>
    <t>Ciscato 2020</t>
  </si>
  <si>
    <t>Ciscato 2021</t>
  </si>
  <si>
    <t>Ciscato 2022</t>
  </si>
  <si>
    <t>Ciscato 2023</t>
  </si>
  <si>
    <t>Ciscato 2024</t>
  </si>
  <si>
    <t>Ciscato 2025</t>
  </si>
  <si>
    <t>Ciscato 2026</t>
  </si>
  <si>
    <t>Ciscato 2027</t>
  </si>
  <si>
    <t>Ciscato 2028</t>
  </si>
  <si>
    <t>Ciscato 2029</t>
  </si>
  <si>
    <t>Ciscato 2030</t>
  </si>
  <si>
    <t>Ciscato 2031</t>
  </si>
  <si>
    <t>Ciscato 2032</t>
  </si>
  <si>
    <t>Ciscato 2033</t>
  </si>
  <si>
    <t>Ciscato 2034</t>
  </si>
  <si>
    <t>Ciscato 2035</t>
  </si>
  <si>
    <t>Ciscato 2036</t>
  </si>
  <si>
    <t>Ciscato 2037</t>
  </si>
  <si>
    <t>Ciscato 2038</t>
  </si>
  <si>
    <t>Ciscato 2039</t>
  </si>
  <si>
    <t>Ciscato 2040</t>
  </si>
  <si>
    <t>Ciscato 2041</t>
  </si>
  <si>
    <t>Ciscato 2042</t>
  </si>
  <si>
    <t>Ciscato 2043</t>
  </si>
  <si>
    <t>Ciscato 2044</t>
  </si>
  <si>
    <t>Ciscato 2045</t>
  </si>
  <si>
    <t>Ciscato 2046</t>
  </si>
  <si>
    <t>Ciscato 2047</t>
  </si>
  <si>
    <t>Ciscato 2048</t>
  </si>
  <si>
    <t>Ciscato 2049</t>
  </si>
  <si>
    <t>Ciscato 2050</t>
  </si>
  <si>
    <t>Ciscato 2051</t>
  </si>
  <si>
    <t>Ciscato 2052</t>
  </si>
  <si>
    <t>Ciscato 2053</t>
  </si>
  <si>
    <t>Ciscato 2054</t>
  </si>
  <si>
    <t>Ciscato 2055</t>
  </si>
  <si>
    <t>Ciscato 2056</t>
  </si>
  <si>
    <t>Ciscato 2057</t>
  </si>
  <si>
    <t>Ciscato 2058</t>
  </si>
  <si>
    <t>Pasava et al 2018</t>
  </si>
  <si>
    <t>Pasava et al 2019</t>
  </si>
  <si>
    <t>Pasava et al 2021</t>
  </si>
  <si>
    <t>Pasava et al 2022</t>
  </si>
  <si>
    <t>Pasava et al 2023</t>
  </si>
  <si>
    <t>Pasava et al 2020</t>
  </si>
  <si>
    <t>Pasava et al 2024</t>
  </si>
  <si>
    <t>Pasava et al 2025</t>
  </si>
  <si>
    <t>Pasava et al 2026</t>
  </si>
  <si>
    <t>Pasava et al 2027</t>
  </si>
  <si>
    <t>Pasava et al 2028</t>
  </si>
  <si>
    <t>Pasava et al 2029</t>
  </si>
  <si>
    <t>Pasava et al 2030</t>
  </si>
  <si>
    <t>Pasava et al 2031</t>
  </si>
  <si>
    <t>Pasava et al 2032</t>
  </si>
  <si>
    <t>Pasava et al 2033</t>
  </si>
  <si>
    <t>Pasava et al 2034</t>
  </si>
  <si>
    <t>Pasava et al 2035</t>
  </si>
  <si>
    <t>Pasava et al 2036</t>
  </si>
  <si>
    <t>Pasava et al 2037</t>
  </si>
  <si>
    <t>Pasava et al 2038</t>
  </si>
  <si>
    <t>Pasava et al 2039</t>
  </si>
  <si>
    <t>Pasava et al 2040</t>
  </si>
  <si>
    <t>Pasava et al 2041</t>
  </si>
  <si>
    <t>Pasava et al 2042</t>
  </si>
  <si>
    <t>Pasava et al 2043</t>
  </si>
  <si>
    <t>Pasava et al 2044</t>
  </si>
  <si>
    <t>Pasava et al 2045</t>
  </si>
  <si>
    <t>Porter et al 2014</t>
  </si>
  <si>
    <t>author</t>
  </si>
  <si>
    <t>sample</t>
  </si>
  <si>
    <t>dNi</t>
  </si>
  <si>
    <t>-0.085</t>
  </si>
  <si>
    <t>-0.136</t>
  </si>
  <si>
    <t>-0.19</t>
  </si>
  <si>
    <t>-0.372</t>
  </si>
  <si>
    <t>-0.264</t>
  </si>
  <si>
    <t>-0.461</t>
  </si>
  <si>
    <t>-0.305</t>
  </si>
  <si>
    <t>-0.201</t>
  </si>
  <si>
    <t>-0.118</t>
  </si>
  <si>
    <t>-0.84</t>
  </si>
  <si>
    <t>-0.711</t>
  </si>
  <si>
    <t>-0.507</t>
  </si>
  <si>
    <t>-0.611</t>
  </si>
  <si>
    <t>-0.036</t>
  </si>
  <si>
    <t>-0.016</t>
  </si>
  <si>
    <t>-0.312</t>
  </si>
  <si>
    <t>-0.385</t>
  </si>
  <si>
    <t>HFD (this is what she uses for the mass 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</si>
</sst>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2E2E2E"/>
      <name val="Georgia"/>
      <family val="1"/>
    </font>
    <font>
      <u/>
      <sz val="11"/>
      <color theme="10"/>
      <name val="Calibri"/>
      <family val="2"/>
      <scheme val="minor"/>
    </font>
    <font>
      <b/>
      <sz val="11"/>
      <color rgb="FF2E2E2E"/>
      <name val="Georgia"/>
      <family val="1"/>
    </font>
    <font>
      <b/>
      <sz val="8"/>
      <color rgb="FF2E2E2E"/>
      <name val="Georgia"/>
      <family val="1"/>
    </font>
    <font>
      <b/>
      <sz val="12"/>
      <color rgb="FF333333"/>
      <name val="Segoe UI"/>
      <family val="2"/>
    </font>
    <font>
      <b/>
      <sz val="9"/>
      <color rgb="FF333333"/>
      <name val="Segoe UI"/>
      <family val="2"/>
    </font>
    <font>
      <sz val="12"/>
      <color rgb="FF333333"/>
      <name val="Segoe UI"/>
      <family val="2"/>
    </font>
    <font>
      <b/>
      <i/>
      <sz val="11"/>
      <color rgb="FF2E2E2E"/>
      <name val="Georgia"/>
      <family val="1"/>
    </font>
    <font>
      <sz val="10"/>
      <color rgb="FF2E2E2E"/>
      <name val="Georg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E6E6E6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thick">
        <color rgb="FFD5D5D5"/>
      </top>
      <bottom style="medium">
        <color rgb="FFA6A6A6"/>
      </bottom>
      <diagonal/>
    </border>
    <border>
      <left style="medium">
        <color rgb="FFA6A6A6"/>
      </left>
      <right style="thick">
        <color rgb="FFD5D5D5"/>
      </right>
      <top style="thick">
        <color rgb="FFD5D5D5"/>
      </top>
      <bottom style="medium">
        <color rgb="FFA6A6A6"/>
      </bottom>
      <diagonal/>
    </border>
    <border>
      <left style="thick">
        <color rgb="FFD5D5D5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thick">
        <color rgb="FFD5D5D5"/>
      </right>
      <top style="medium">
        <color rgb="FFA6A6A6"/>
      </top>
      <bottom style="medium">
        <color rgb="FFA6A6A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3" xfId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vertical="top" wrapText="1"/>
    </xf>
    <xf numFmtId="3" fontId="7" fillId="2" borderId="4" xfId="0" applyNumberFormat="1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0" fillId="0" borderId="0" xfId="0" applyNumberFormat="1"/>
    <xf numFmtId="0" fontId="2" fillId="0" borderId="0" xfId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00925411400364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09254114003647" TargetMode="External"/><Relationship Id="rId1" Type="http://schemas.openxmlformats.org/officeDocument/2006/relationships/hyperlink" Target="https://www.sciencedirect.com/science/article/pii/S0009254114003647" TargetMode="External"/><Relationship Id="rId6" Type="http://schemas.openxmlformats.org/officeDocument/2006/relationships/hyperlink" Target="https://www.sciencedirect.com/science/article/pii/S0009254114003647" TargetMode="External"/><Relationship Id="rId5" Type="http://schemas.openxmlformats.org/officeDocument/2006/relationships/hyperlink" Target="https://www.sciencedirect.com/science/article/pii/S0009254114003647" TargetMode="External"/><Relationship Id="rId4" Type="http://schemas.openxmlformats.org/officeDocument/2006/relationships/hyperlink" Target="https://www.sciencedirect.com/science/article/pii/S000925411400364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012821X18302747" TargetMode="External"/><Relationship Id="rId7" Type="http://schemas.openxmlformats.org/officeDocument/2006/relationships/hyperlink" Target="https://www.sciencedirect.com/science/article/pii/S0012821X18302747" TargetMode="External"/><Relationship Id="rId2" Type="http://schemas.openxmlformats.org/officeDocument/2006/relationships/hyperlink" Target="https://www.sciencedirect.com/science/article/pii/S0012821X18302747" TargetMode="External"/><Relationship Id="rId1" Type="http://schemas.openxmlformats.org/officeDocument/2006/relationships/hyperlink" Target="https://www.sciencedirect.com/science/article/pii/S0012821X18302747" TargetMode="External"/><Relationship Id="rId6" Type="http://schemas.openxmlformats.org/officeDocument/2006/relationships/hyperlink" Target="https://www.sciencedirect.com/science/article/pii/S0012821X18302747" TargetMode="External"/><Relationship Id="rId5" Type="http://schemas.openxmlformats.org/officeDocument/2006/relationships/hyperlink" Target="https://www.sciencedirect.com/science/article/pii/S0012821X18302747" TargetMode="External"/><Relationship Id="rId4" Type="http://schemas.openxmlformats.org/officeDocument/2006/relationships/hyperlink" Target="https://www.sciencedirect.com/science/article/pii/S0012821X183027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workbookViewId="0">
      <selection activeCell="F35" sqref="F35"/>
    </sheetView>
  </sheetViews>
  <sheetFormatPr defaultRowHeight="15" x14ac:dyDescent="0.25"/>
  <cols>
    <col min="1" max="1" width="16.28515625" customWidth="1"/>
    <col min="2" max="2" width="18.140625" customWidth="1"/>
    <col min="3" max="3" width="10.28515625" customWidth="1"/>
    <col min="5" max="5" width="2.7109375" bestFit="1" customWidth="1"/>
    <col min="6" max="6" width="5.7109375" bestFit="1" customWidth="1"/>
    <col min="9" max="9" width="13.7109375" customWidth="1"/>
    <col min="10" max="10" width="17" bestFit="1" customWidth="1"/>
    <col min="11" max="11" width="10" bestFit="1" customWidth="1"/>
  </cols>
  <sheetData>
    <row r="1" spans="1:19" ht="15.75" customHeight="1" x14ac:dyDescent="0.25">
      <c r="L1" s="30" t="s">
        <v>62</v>
      </c>
      <c r="M1" s="30"/>
      <c r="N1" s="30"/>
      <c r="O1" s="30"/>
      <c r="P1" s="30" t="s">
        <v>63</v>
      </c>
      <c r="Q1" s="30"/>
      <c r="R1" s="30"/>
      <c r="S1" s="30"/>
    </row>
    <row r="2" spans="1:19" ht="15.75" customHeight="1" thickBot="1" x14ac:dyDescent="0.3">
      <c r="L2" s="31"/>
      <c r="M2" s="31"/>
      <c r="N2" s="31"/>
      <c r="O2" s="31"/>
      <c r="P2" s="31"/>
      <c r="Q2" s="31"/>
      <c r="R2" s="31"/>
      <c r="S2" s="31"/>
    </row>
    <row r="3" spans="1:19" ht="30.75" customHeight="1" thickBot="1" x14ac:dyDescent="0.3">
      <c r="A3" s="9" t="s">
        <v>26</v>
      </c>
      <c r="B3" s="10" t="s">
        <v>32</v>
      </c>
      <c r="C3" s="10" t="s">
        <v>31</v>
      </c>
      <c r="D3" s="9" t="s">
        <v>27</v>
      </c>
      <c r="E3" s="9"/>
      <c r="F3" s="9" t="s">
        <v>28</v>
      </c>
      <c r="G3" s="9" t="s">
        <v>29</v>
      </c>
      <c r="I3" s="9" t="s">
        <v>26</v>
      </c>
      <c r="J3" s="10" t="s">
        <v>32</v>
      </c>
      <c r="K3" s="10" t="s">
        <v>31</v>
      </c>
      <c r="L3" s="7" t="s">
        <v>65</v>
      </c>
      <c r="M3" s="7" t="s">
        <v>66</v>
      </c>
      <c r="N3" s="7" t="s">
        <v>67</v>
      </c>
      <c r="O3" s="7" t="s">
        <v>68</v>
      </c>
      <c r="P3" s="7" t="s">
        <v>69</v>
      </c>
      <c r="Q3" s="7" t="s">
        <v>70</v>
      </c>
      <c r="R3" s="7" t="s">
        <v>71</v>
      </c>
      <c r="S3" s="7" t="s">
        <v>72</v>
      </c>
    </row>
    <row r="4" spans="1:19" ht="15.75" thickBot="1" x14ac:dyDescent="0.3">
      <c r="A4" s="32" t="s">
        <v>30</v>
      </c>
      <c r="B4" s="32"/>
      <c r="C4" s="32"/>
      <c r="D4" s="32"/>
      <c r="E4" s="32"/>
      <c r="F4" s="32"/>
      <c r="G4" s="32"/>
      <c r="I4" s="32" t="s">
        <v>30</v>
      </c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ht="15.75" customHeight="1" x14ac:dyDescent="0.25">
      <c r="A5" s="3" t="s">
        <v>4</v>
      </c>
      <c r="B5" s="4">
        <v>2.8</v>
      </c>
      <c r="C5" s="4"/>
      <c r="D5" s="4">
        <v>1.25</v>
      </c>
      <c r="E5" s="3" t="s">
        <v>0</v>
      </c>
      <c r="F5" s="4">
        <v>0.05</v>
      </c>
      <c r="G5" s="4">
        <v>149.91999999999999</v>
      </c>
      <c r="I5" s="3" t="s">
        <v>33</v>
      </c>
      <c r="J5" s="4">
        <v>3</v>
      </c>
      <c r="K5" s="4"/>
      <c r="L5" s="4">
        <v>230.9</v>
      </c>
      <c r="M5" s="4">
        <v>130.6</v>
      </c>
      <c r="N5" s="4">
        <v>60.11</v>
      </c>
      <c r="O5" s="4">
        <v>26.87</v>
      </c>
      <c r="P5" s="4">
        <v>1.77</v>
      </c>
      <c r="Q5" s="4">
        <v>2.2400000000000002</v>
      </c>
      <c r="R5" s="4">
        <v>0.79</v>
      </c>
      <c r="S5" s="4">
        <v>1.94</v>
      </c>
    </row>
    <row r="6" spans="1:19" ht="15.75" customHeight="1" x14ac:dyDescent="0.25">
      <c r="A6" s="1" t="s">
        <v>5</v>
      </c>
      <c r="B6" s="2">
        <v>2.4</v>
      </c>
      <c r="C6" s="2"/>
      <c r="D6" s="2">
        <v>0.95</v>
      </c>
      <c r="E6" s="1" t="s">
        <v>0</v>
      </c>
      <c r="F6" s="2">
        <v>7.0000000000000007E-2</v>
      </c>
      <c r="G6" s="2">
        <v>85.57</v>
      </c>
      <c r="I6" s="1" t="s">
        <v>4</v>
      </c>
      <c r="J6" s="2">
        <v>2.8</v>
      </c>
      <c r="K6" s="2"/>
      <c r="L6" s="2">
        <v>322.39999999999998</v>
      </c>
      <c r="M6" s="2">
        <v>148.19999999999999</v>
      </c>
      <c r="N6" s="2">
        <v>149.9</v>
      </c>
      <c r="O6" s="2">
        <v>24.7</v>
      </c>
      <c r="P6" s="2">
        <v>2.1800000000000002</v>
      </c>
      <c r="Q6" s="2">
        <v>6.07</v>
      </c>
      <c r="R6" s="2">
        <v>0.68</v>
      </c>
      <c r="S6" s="2">
        <v>2.46</v>
      </c>
    </row>
    <row r="7" spans="1:19" x14ac:dyDescent="0.25">
      <c r="A7" s="1" t="s">
        <v>6</v>
      </c>
      <c r="B7" s="2">
        <v>2</v>
      </c>
      <c r="C7" s="2"/>
      <c r="D7" s="2">
        <v>0.61</v>
      </c>
      <c r="E7" s="1" t="s">
        <v>0</v>
      </c>
      <c r="F7" s="2">
        <v>0.05</v>
      </c>
      <c r="G7" s="2">
        <v>66.81</v>
      </c>
      <c r="I7" s="1" t="s">
        <v>34</v>
      </c>
      <c r="J7" s="2">
        <v>2.6</v>
      </c>
      <c r="K7" s="2"/>
      <c r="L7" s="2">
        <v>194</v>
      </c>
      <c r="M7" s="2">
        <v>107.6</v>
      </c>
      <c r="N7" s="2">
        <v>37.86</v>
      </c>
      <c r="O7" s="2">
        <v>18.95</v>
      </c>
      <c r="P7" s="2">
        <v>1.8</v>
      </c>
      <c r="Q7" s="2">
        <v>2</v>
      </c>
      <c r="R7" s="2">
        <v>0.84</v>
      </c>
      <c r="S7" s="2">
        <v>1.76</v>
      </c>
    </row>
    <row r="8" spans="1:19" x14ac:dyDescent="0.25">
      <c r="A8" s="1" t="s">
        <v>7</v>
      </c>
      <c r="B8" s="2">
        <v>1.6</v>
      </c>
      <c r="C8" s="2"/>
      <c r="D8" s="2">
        <v>0.67</v>
      </c>
      <c r="E8" s="1" t="s">
        <v>0</v>
      </c>
      <c r="F8" s="2">
        <v>0.05</v>
      </c>
      <c r="G8" s="2">
        <v>64.489999999999995</v>
      </c>
      <c r="I8" s="1" t="s">
        <v>5</v>
      </c>
      <c r="J8" s="2">
        <v>2.4</v>
      </c>
      <c r="K8" s="2"/>
      <c r="L8" s="2">
        <v>309.3</v>
      </c>
      <c r="M8" s="2">
        <v>134.5</v>
      </c>
      <c r="N8" s="2">
        <v>85.57</v>
      </c>
      <c r="O8" s="2">
        <v>19.82</v>
      </c>
      <c r="P8" s="2">
        <v>2.2999999999999998</v>
      </c>
      <c r="Q8" s="2">
        <v>4.32</v>
      </c>
      <c r="R8" s="2">
        <v>0.78</v>
      </c>
      <c r="S8" s="2">
        <v>1.86</v>
      </c>
    </row>
    <row r="9" spans="1:19" x14ac:dyDescent="0.25">
      <c r="A9" s="1" t="s">
        <v>1</v>
      </c>
      <c r="B9" s="2">
        <v>1.2</v>
      </c>
      <c r="C9" s="2"/>
      <c r="D9" s="2">
        <v>0.33</v>
      </c>
      <c r="E9" s="1" t="s">
        <v>0</v>
      </c>
      <c r="F9" s="2">
        <v>0.03</v>
      </c>
      <c r="G9" s="2">
        <v>125.18</v>
      </c>
      <c r="I9" s="1" t="s">
        <v>35</v>
      </c>
      <c r="J9" s="2">
        <v>2.2000000000000002</v>
      </c>
      <c r="K9" s="2"/>
      <c r="L9" s="2">
        <v>152.9</v>
      </c>
      <c r="M9" s="2">
        <v>107.5</v>
      </c>
      <c r="N9" s="2">
        <v>18.43</v>
      </c>
      <c r="O9" s="2">
        <v>12.88</v>
      </c>
      <c r="P9" s="2">
        <v>1.42</v>
      </c>
      <c r="Q9" s="2">
        <v>1.43</v>
      </c>
      <c r="R9" s="2">
        <v>0.89</v>
      </c>
      <c r="S9" s="2">
        <v>2.4300000000000002</v>
      </c>
    </row>
    <row r="10" spans="1:19" x14ac:dyDescent="0.25">
      <c r="A10" s="1" t="s">
        <v>2</v>
      </c>
      <c r="B10" s="2">
        <v>0.8</v>
      </c>
      <c r="C10" s="2"/>
      <c r="D10" s="2">
        <v>1.26</v>
      </c>
      <c r="E10" s="1" t="s">
        <v>0</v>
      </c>
      <c r="F10" s="2">
        <v>0.05</v>
      </c>
      <c r="G10" s="2">
        <v>48.25</v>
      </c>
      <c r="I10" s="1" t="s">
        <v>6</v>
      </c>
      <c r="J10" s="2">
        <v>2</v>
      </c>
      <c r="K10" s="2"/>
      <c r="L10" s="2">
        <v>280.8</v>
      </c>
      <c r="M10" s="2">
        <v>147.30000000000001</v>
      </c>
      <c r="N10" s="2">
        <v>66.81</v>
      </c>
      <c r="O10" s="2">
        <v>16.21</v>
      </c>
      <c r="P10" s="2">
        <v>1.91</v>
      </c>
      <c r="Q10" s="2">
        <v>4.12</v>
      </c>
      <c r="R10" s="2">
        <v>0.81</v>
      </c>
      <c r="S10" s="2">
        <v>1.2</v>
      </c>
    </row>
    <row r="11" spans="1:19" x14ac:dyDescent="0.25">
      <c r="A11" s="1" t="s">
        <v>3</v>
      </c>
      <c r="B11" s="2">
        <v>0.4</v>
      </c>
      <c r="C11" s="2"/>
      <c r="D11" s="2">
        <v>0.4</v>
      </c>
      <c r="E11" s="1" t="s">
        <v>0</v>
      </c>
      <c r="F11" s="2">
        <v>0.05</v>
      </c>
      <c r="G11" s="2">
        <v>48.06</v>
      </c>
      <c r="I11" s="1" t="s">
        <v>36</v>
      </c>
      <c r="J11" s="2">
        <v>1.8</v>
      </c>
      <c r="K11" s="2"/>
      <c r="L11" s="2">
        <v>227.3</v>
      </c>
      <c r="M11" s="2">
        <v>130.9</v>
      </c>
      <c r="N11" s="2">
        <v>52.47</v>
      </c>
      <c r="O11" s="2">
        <v>20.46</v>
      </c>
      <c r="P11" s="2">
        <v>1.74</v>
      </c>
      <c r="Q11" s="2">
        <v>2.56</v>
      </c>
      <c r="R11" s="2">
        <v>0.81</v>
      </c>
      <c r="S11" s="2">
        <v>1.94</v>
      </c>
    </row>
    <row r="12" spans="1:19" x14ac:dyDescent="0.25">
      <c r="A12" s="1" t="s">
        <v>8</v>
      </c>
      <c r="B12" s="2">
        <v>0</v>
      </c>
      <c r="C12" s="2"/>
      <c r="D12" s="2">
        <v>0.28000000000000003</v>
      </c>
      <c r="E12" s="1" t="s">
        <v>0</v>
      </c>
      <c r="F12" s="2">
        <v>0.05</v>
      </c>
      <c r="G12" s="2">
        <v>61.23</v>
      </c>
      <c r="I12" s="1" t="s">
        <v>7</v>
      </c>
      <c r="J12" s="2">
        <v>1.6</v>
      </c>
      <c r="K12" s="2"/>
      <c r="L12" s="2">
        <v>277.7</v>
      </c>
      <c r="M12" s="2">
        <v>146.9</v>
      </c>
      <c r="N12" s="2">
        <v>64.489999999999995</v>
      </c>
      <c r="O12" s="2">
        <v>16.37</v>
      </c>
      <c r="P12" s="2">
        <v>1.89</v>
      </c>
      <c r="Q12" s="2">
        <v>3.94</v>
      </c>
      <c r="R12" s="2">
        <v>0.81</v>
      </c>
      <c r="S12" s="2">
        <v>1.34</v>
      </c>
    </row>
    <row r="13" spans="1:19" x14ac:dyDescent="0.25">
      <c r="A13" s="1" t="s">
        <v>9</v>
      </c>
      <c r="B13" s="2" t="s">
        <v>10</v>
      </c>
      <c r="C13" s="2"/>
      <c r="D13" s="2">
        <v>0.55000000000000004</v>
      </c>
      <c r="E13" s="1" t="s">
        <v>0</v>
      </c>
      <c r="F13" s="2">
        <v>0.05</v>
      </c>
      <c r="G13" s="2">
        <v>62.86</v>
      </c>
      <c r="I13" s="1" t="s">
        <v>37</v>
      </c>
      <c r="J13" s="2">
        <v>1.4</v>
      </c>
      <c r="K13" s="2"/>
      <c r="L13" s="2">
        <v>195.6</v>
      </c>
      <c r="M13" s="2">
        <v>158.69999999999999</v>
      </c>
      <c r="N13" s="2">
        <v>190.5</v>
      </c>
      <c r="O13" s="2">
        <v>20.61</v>
      </c>
      <c r="P13" s="2">
        <v>1.23</v>
      </c>
      <c r="Q13" s="2">
        <v>9.24</v>
      </c>
      <c r="R13" s="2">
        <v>0.51</v>
      </c>
      <c r="S13" s="2">
        <v>1.32</v>
      </c>
    </row>
    <row r="14" spans="1:19" x14ac:dyDescent="0.25">
      <c r="A14" s="1" t="s">
        <v>11</v>
      </c>
      <c r="B14" s="2" t="s">
        <v>12</v>
      </c>
      <c r="C14" s="2"/>
      <c r="D14" s="2">
        <v>0.69</v>
      </c>
      <c r="E14" s="1" t="s">
        <v>0</v>
      </c>
      <c r="F14" s="2">
        <v>0.04</v>
      </c>
      <c r="G14" s="2">
        <v>59.13</v>
      </c>
      <c r="I14" s="1" t="s">
        <v>1</v>
      </c>
      <c r="J14" s="2">
        <v>1.2</v>
      </c>
      <c r="K14" s="2"/>
      <c r="L14" s="2">
        <v>188.8</v>
      </c>
      <c r="M14" s="2">
        <v>120.2</v>
      </c>
      <c r="N14" s="2">
        <v>125.2</v>
      </c>
      <c r="O14" s="2">
        <v>34.4</v>
      </c>
      <c r="P14" s="2">
        <v>1.57</v>
      </c>
      <c r="Q14" s="2">
        <v>3.64</v>
      </c>
      <c r="R14" s="2">
        <v>0.6</v>
      </c>
      <c r="S14" s="2">
        <v>1.55</v>
      </c>
    </row>
    <row r="15" spans="1:19" x14ac:dyDescent="0.25">
      <c r="A15" s="1" t="s">
        <v>13</v>
      </c>
      <c r="B15" s="2" t="s">
        <v>14</v>
      </c>
      <c r="C15" s="2"/>
      <c r="D15" s="2">
        <v>0.56999999999999995</v>
      </c>
      <c r="E15" s="1" t="s">
        <v>0</v>
      </c>
      <c r="F15" s="2">
        <v>0.04</v>
      </c>
      <c r="G15" s="2">
        <v>48.4</v>
      </c>
      <c r="I15" s="1" t="s">
        <v>38</v>
      </c>
      <c r="J15" s="2">
        <v>1</v>
      </c>
      <c r="K15" s="2"/>
      <c r="L15" s="2">
        <v>189.8</v>
      </c>
      <c r="M15" s="2">
        <v>148.19999999999999</v>
      </c>
      <c r="N15" s="2">
        <v>90.83</v>
      </c>
      <c r="O15" s="2">
        <v>21.69</v>
      </c>
      <c r="P15" s="2">
        <v>1.28</v>
      </c>
      <c r="Q15" s="2">
        <v>4.1900000000000004</v>
      </c>
      <c r="R15" s="2">
        <v>0.68</v>
      </c>
      <c r="S15" s="2">
        <v>0.99</v>
      </c>
    </row>
    <row r="16" spans="1:19" x14ac:dyDescent="0.25">
      <c r="A16" s="1" t="s">
        <v>15</v>
      </c>
      <c r="B16" s="2" t="s">
        <v>16</v>
      </c>
      <c r="C16" s="2"/>
      <c r="D16" s="2">
        <v>0.76</v>
      </c>
      <c r="E16" s="1" t="s">
        <v>0</v>
      </c>
      <c r="F16" s="2">
        <v>7.0000000000000007E-2</v>
      </c>
      <c r="G16" s="2">
        <v>57.04</v>
      </c>
      <c r="I16" s="1" t="s">
        <v>2</v>
      </c>
      <c r="J16" s="2">
        <v>0.8</v>
      </c>
      <c r="K16" s="2"/>
      <c r="L16" s="2">
        <v>204.9</v>
      </c>
      <c r="M16" s="2">
        <v>133.4</v>
      </c>
      <c r="N16" s="2">
        <v>48.25</v>
      </c>
      <c r="O16" s="2">
        <v>16.55</v>
      </c>
      <c r="P16" s="2">
        <v>1.54</v>
      </c>
      <c r="Q16" s="2">
        <v>2.92</v>
      </c>
      <c r="R16" s="2">
        <v>0.81</v>
      </c>
      <c r="S16" s="2">
        <v>0.54</v>
      </c>
    </row>
    <row r="17" spans="1:19" x14ac:dyDescent="0.25">
      <c r="A17" s="1" t="s">
        <v>17</v>
      </c>
      <c r="B17" s="2" t="s">
        <v>18</v>
      </c>
      <c r="C17" s="2"/>
      <c r="D17" s="2">
        <v>0.57999999999999996</v>
      </c>
      <c r="E17" s="1" t="s">
        <v>0</v>
      </c>
      <c r="F17" s="2">
        <v>0.05</v>
      </c>
      <c r="G17" s="2">
        <v>57.69</v>
      </c>
      <c r="I17" s="1" t="s">
        <v>39</v>
      </c>
      <c r="J17" s="2">
        <v>0.6</v>
      </c>
      <c r="K17" s="2"/>
      <c r="L17" s="2">
        <v>205.8</v>
      </c>
      <c r="M17" s="2">
        <v>130.1</v>
      </c>
      <c r="N17" s="2">
        <v>65.09</v>
      </c>
      <c r="O17" s="2">
        <v>22.05</v>
      </c>
      <c r="P17" s="2">
        <v>1.58</v>
      </c>
      <c r="Q17" s="2">
        <v>2.95</v>
      </c>
      <c r="R17" s="2">
        <v>0.76</v>
      </c>
      <c r="S17" s="2">
        <v>0.87</v>
      </c>
    </row>
    <row r="18" spans="1:19" x14ac:dyDescent="0.25">
      <c r="A18" s="1" t="s">
        <v>19</v>
      </c>
      <c r="B18" s="2" t="s">
        <v>20</v>
      </c>
      <c r="C18" s="2"/>
      <c r="D18" s="2">
        <v>1.6</v>
      </c>
      <c r="E18" s="1" t="s">
        <v>0</v>
      </c>
      <c r="F18" s="2">
        <v>0.05</v>
      </c>
      <c r="G18" s="2">
        <v>66.180000000000007</v>
      </c>
      <c r="I18" s="1" t="s">
        <v>3</v>
      </c>
      <c r="J18" s="2">
        <v>0.4</v>
      </c>
      <c r="K18" s="2"/>
      <c r="L18" s="2">
        <v>181.1</v>
      </c>
      <c r="M18" s="2">
        <v>142.6</v>
      </c>
      <c r="N18" s="2">
        <v>48.06</v>
      </c>
      <c r="O18" s="2">
        <v>17.63</v>
      </c>
      <c r="P18" s="2">
        <v>1.27</v>
      </c>
      <c r="Q18" s="2">
        <v>2.73</v>
      </c>
      <c r="R18" s="2">
        <v>0.79</v>
      </c>
      <c r="S18" s="2">
        <v>0.53</v>
      </c>
    </row>
    <row r="19" spans="1:19" x14ac:dyDescent="0.25">
      <c r="A19" s="29" t="s">
        <v>21</v>
      </c>
      <c r="B19" s="29"/>
      <c r="C19" s="29"/>
      <c r="D19" s="29"/>
      <c r="E19" s="29"/>
      <c r="F19" s="29"/>
      <c r="G19" s="29"/>
      <c r="I19" s="1" t="s">
        <v>40</v>
      </c>
      <c r="J19" s="2">
        <v>0.2</v>
      </c>
      <c r="K19" s="2"/>
      <c r="L19" s="2">
        <v>204.8</v>
      </c>
      <c r="M19" s="2">
        <v>120.1</v>
      </c>
      <c r="N19" s="2">
        <v>35.700000000000003</v>
      </c>
      <c r="O19" s="2">
        <v>19.100000000000001</v>
      </c>
      <c r="P19" s="2">
        <v>1.71</v>
      </c>
      <c r="Q19" s="2">
        <v>1.87</v>
      </c>
      <c r="R19" s="2">
        <v>0.85</v>
      </c>
      <c r="S19" s="2">
        <v>0.99</v>
      </c>
    </row>
    <row r="20" spans="1:19" x14ac:dyDescent="0.25">
      <c r="A20" s="1" t="s">
        <v>22</v>
      </c>
      <c r="B20" s="2"/>
      <c r="C20" s="2">
        <v>1753</v>
      </c>
      <c r="D20" s="2">
        <v>1.0900000000000001</v>
      </c>
      <c r="E20" s="1" t="s">
        <v>0</v>
      </c>
      <c r="F20" s="2">
        <v>0.04</v>
      </c>
      <c r="G20" s="2">
        <v>54.1</v>
      </c>
      <c r="I20" s="1" t="s">
        <v>8</v>
      </c>
      <c r="J20" s="2">
        <v>0</v>
      </c>
      <c r="K20" s="2"/>
      <c r="L20" s="2">
        <v>332.6</v>
      </c>
      <c r="M20" s="2">
        <v>276.8</v>
      </c>
      <c r="N20" s="2">
        <v>61.23</v>
      </c>
      <c r="O20" s="2">
        <v>18.45</v>
      </c>
      <c r="P20" s="2">
        <v>1.2</v>
      </c>
      <c r="Q20" s="2">
        <v>3.32</v>
      </c>
      <c r="R20" s="2">
        <v>0.84</v>
      </c>
      <c r="S20" s="2">
        <v>0.57999999999999996</v>
      </c>
    </row>
    <row r="21" spans="1:19" x14ac:dyDescent="0.25">
      <c r="A21" s="1" t="s">
        <v>23</v>
      </c>
      <c r="B21" s="2"/>
      <c r="C21" s="2">
        <v>1754</v>
      </c>
      <c r="D21" s="2">
        <v>1.98</v>
      </c>
      <c r="E21" s="1" t="s">
        <v>0</v>
      </c>
      <c r="F21" s="2">
        <v>0.05</v>
      </c>
      <c r="G21" s="2">
        <v>80.099999999999994</v>
      </c>
      <c r="I21" s="1" t="s">
        <v>41</v>
      </c>
      <c r="J21" s="2" t="s">
        <v>42</v>
      </c>
      <c r="K21" s="2"/>
      <c r="L21" s="2">
        <v>186.7</v>
      </c>
      <c r="M21" s="2">
        <v>165.8</v>
      </c>
      <c r="N21" s="2">
        <v>90.33</v>
      </c>
      <c r="O21" s="2">
        <v>20.09</v>
      </c>
      <c r="P21" s="2">
        <v>1.1299999999999999</v>
      </c>
      <c r="Q21" s="2">
        <v>4.5</v>
      </c>
      <c r="R21" s="2">
        <v>0.67</v>
      </c>
      <c r="S21" s="2">
        <v>0.63</v>
      </c>
    </row>
    <row r="22" spans="1:19" x14ac:dyDescent="0.25">
      <c r="A22" s="1" t="s">
        <v>24</v>
      </c>
      <c r="B22" s="2"/>
      <c r="C22" s="2">
        <v>1756.2</v>
      </c>
      <c r="D22" s="2">
        <v>0.46</v>
      </c>
      <c r="E22" s="1" t="s">
        <v>0</v>
      </c>
      <c r="F22" s="2">
        <v>0.04</v>
      </c>
      <c r="G22" s="2">
        <v>154.9</v>
      </c>
      <c r="I22" s="1" t="s">
        <v>9</v>
      </c>
      <c r="J22" s="2" t="s">
        <v>43</v>
      </c>
      <c r="K22" s="2"/>
      <c r="L22" s="2">
        <v>211.1</v>
      </c>
      <c r="M22" s="2">
        <v>122.5</v>
      </c>
      <c r="N22" s="2">
        <v>62.86</v>
      </c>
      <c r="O22" s="2">
        <v>20.41</v>
      </c>
      <c r="P22" s="2">
        <v>1.72</v>
      </c>
      <c r="Q22" s="2">
        <v>3.08</v>
      </c>
      <c r="R22" s="2">
        <v>0.77</v>
      </c>
      <c r="S22" s="2">
        <v>0.56999999999999995</v>
      </c>
    </row>
    <row r="23" spans="1:19" ht="15.75" thickBot="1" x14ac:dyDescent="0.3">
      <c r="A23" s="5" t="s">
        <v>25</v>
      </c>
      <c r="B23" s="6"/>
      <c r="C23" s="6">
        <v>1756.5</v>
      </c>
      <c r="D23" s="6">
        <v>2.5</v>
      </c>
      <c r="E23" s="5" t="s">
        <v>0</v>
      </c>
      <c r="F23" s="6">
        <v>0.04</v>
      </c>
      <c r="G23" s="6">
        <v>66.3</v>
      </c>
      <c r="I23" s="1" t="s">
        <v>44</v>
      </c>
      <c r="J23" s="2" t="s">
        <v>45</v>
      </c>
      <c r="K23" s="2"/>
      <c r="L23" s="2">
        <v>210.1</v>
      </c>
      <c r="M23" s="2">
        <v>154.5</v>
      </c>
      <c r="N23" s="2">
        <v>90.66</v>
      </c>
      <c r="O23" s="2">
        <v>20.83</v>
      </c>
      <c r="P23" s="2">
        <v>1.36</v>
      </c>
      <c r="Q23" s="2">
        <v>4.3499999999999996</v>
      </c>
      <c r="R23" s="2">
        <v>0.7</v>
      </c>
      <c r="S23" s="2">
        <v>0.59</v>
      </c>
    </row>
    <row r="24" spans="1:19" x14ac:dyDescent="0.25">
      <c r="I24" s="1" t="s">
        <v>11</v>
      </c>
      <c r="J24" s="2" t="s">
        <v>12</v>
      </c>
      <c r="K24" s="2"/>
      <c r="L24" s="2">
        <v>209.2</v>
      </c>
      <c r="M24" s="2">
        <v>135.9</v>
      </c>
      <c r="N24" s="2">
        <v>59.13</v>
      </c>
      <c r="O24" s="2">
        <v>15.35</v>
      </c>
      <c r="P24" s="2">
        <v>1.54</v>
      </c>
      <c r="Q24" s="2">
        <v>3.85</v>
      </c>
      <c r="R24" s="2">
        <v>0.78</v>
      </c>
      <c r="S24" s="2">
        <v>0.62</v>
      </c>
    </row>
    <row r="25" spans="1:19" x14ac:dyDescent="0.25">
      <c r="I25" s="1" t="s">
        <v>46</v>
      </c>
      <c r="J25" s="2" t="s">
        <v>47</v>
      </c>
      <c r="K25" s="2"/>
      <c r="L25" s="2">
        <v>234.8</v>
      </c>
      <c r="M25" s="2">
        <v>164.9</v>
      </c>
      <c r="N25" s="2">
        <v>90</v>
      </c>
      <c r="O25" s="2">
        <v>25.73</v>
      </c>
      <c r="P25" s="2">
        <v>1.42</v>
      </c>
      <c r="Q25" s="2">
        <v>3.5</v>
      </c>
      <c r="R25" s="2">
        <v>0.72</v>
      </c>
      <c r="S25" s="2">
        <v>0.67</v>
      </c>
    </row>
    <row r="26" spans="1:19" x14ac:dyDescent="0.25">
      <c r="I26" s="1" t="s">
        <v>13</v>
      </c>
      <c r="J26" s="2" t="s">
        <v>14</v>
      </c>
      <c r="K26" s="2"/>
      <c r="L26" s="2">
        <v>231.6</v>
      </c>
      <c r="M26" s="2">
        <v>142.80000000000001</v>
      </c>
      <c r="N26" s="2">
        <v>48.4</v>
      </c>
      <c r="O26" s="2">
        <v>18.420000000000002</v>
      </c>
      <c r="P26" s="2">
        <v>1.62</v>
      </c>
      <c r="Q26" s="2">
        <v>2.63</v>
      </c>
      <c r="R26" s="2">
        <v>0.83</v>
      </c>
      <c r="S26" s="2">
        <v>0.67</v>
      </c>
    </row>
    <row r="27" spans="1:19" x14ac:dyDescent="0.25">
      <c r="I27" s="1" t="s">
        <v>48</v>
      </c>
      <c r="J27" s="2" t="s">
        <v>49</v>
      </c>
      <c r="K27" s="2"/>
      <c r="L27" s="2">
        <v>195.1</v>
      </c>
      <c r="M27" s="2">
        <v>133.80000000000001</v>
      </c>
      <c r="N27" s="2">
        <v>65.42</v>
      </c>
      <c r="O27" s="2">
        <v>25.03</v>
      </c>
      <c r="P27" s="2">
        <v>1.46</v>
      </c>
      <c r="Q27" s="2">
        <v>2.61</v>
      </c>
      <c r="R27" s="2">
        <v>0.75</v>
      </c>
      <c r="S27" s="2">
        <v>0.61</v>
      </c>
    </row>
    <row r="28" spans="1:19" x14ac:dyDescent="0.25">
      <c r="I28" s="1" t="s">
        <v>15</v>
      </c>
      <c r="J28" s="2" t="s">
        <v>16</v>
      </c>
      <c r="K28" s="2"/>
      <c r="L28" s="2">
        <v>213.1</v>
      </c>
      <c r="M28" s="2">
        <v>132</v>
      </c>
      <c r="N28" s="2">
        <v>57.04</v>
      </c>
      <c r="O28" s="2">
        <v>20.22</v>
      </c>
      <c r="P28" s="2">
        <v>1.62</v>
      </c>
      <c r="Q28" s="2">
        <v>2.82</v>
      </c>
      <c r="R28" s="2">
        <v>0.79</v>
      </c>
      <c r="S28" s="2">
        <v>0.73</v>
      </c>
    </row>
    <row r="29" spans="1:19" x14ac:dyDescent="0.25">
      <c r="I29" s="1" t="s">
        <v>50</v>
      </c>
      <c r="J29" s="2" t="s">
        <v>51</v>
      </c>
      <c r="K29" s="2"/>
      <c r="L29" s="2">
        <v>214.8</v>
      </c>
      <c r="M29" s="2">
        <v>129.9</v>
      </c>
      <c r="N29" s="2">
        <v>83.02</v>
      </c>
      <c r="O29" s="2">
        <v>25.72</v>
      </c>
      <c r="P29" s="2">
        <v>1.65</v>
      </c>
      <c r="Q29" s="2">
        <v>3.23</v>
      </c>
      <c r="R29" s="2">
        <v>0.72</v>
      </c>
      <c r="S29" s="2">
        <v>0.78</v>
      </c>
    </row>
    <row r="30" spans="1:19" x14ac:dyDescent="0.25">
      <c r="I30" s="1" t="s">
        <v>17</v>
      </c>
      <c r="J30" s="2" t="s">
        <v>18</v>
      </c>
      <c r="K30" s="2"/>
      <c r="L30" s="2">
        <v>225</v>
      </c>
      <c r="M30" s="2">
        <v>133.1</v>
      </c>
      <c r="N30" s="2">
        <v>57.69</v>
      </c>
      <c r="O30" s="2">
        <v>17.88</v>
      </c>
      <c r="P30" s="2">
        <v>1.69</v>
      </c>
      <c r="Q30" s="2">
        <v>3.23</v>
      </c>
      <c r="R30" s="2">
        <v>0.8</v>
      </c>
      <c r="S30" s="2">
        <v>0.72</v>
      </c>
    </row>
    <row r="31" spans="1:19" x14ac:dyDescent="0.25">
      <c r="I31" s="1" t="s">
        <v>52</v>
      </c>
      <c r="J31" s="2" t="s">
        <v>53</v>
      </c>
      <c r="K31" s="2"/>
      <c r="L31" s="2">
        <v>256.39999999999998</v>
      </c>
      <c r="M31" s="2">
        <v>127.2</v>
      </c>
      <c r="N31" s="2">
        <v>35.53</v>
      </c>
      <c r="O31" s="2">
        <v>15.94</v>
      </c>
      <c r="P31" s="2">
        <v>2.02</v>
      </c>
      <c r="Q31" s="2">
        <v>2.23</v>
      </c>
      <c r="R31" s="2">
        <v>0.88</v>
      </c>
      <c r="S31" s="2">
        <v>0.86</v>
      </c>
    </row>
    <row r="32" spans="1:19" x14ac:dyDescent="0.25">
      <c r="I32" s="1" t="s">
        <v>19</v>
      </c>
      <c r="J32" s="2" t="s">
        <v>20</v>
      </c>
      <c r="K32" s="2"/>
      <c r="L32" s="2">
        <v>261</v>
      </c>
      <c r="M32" s="2">
        <v>142.80000000000001</v>
      </c>
      <c r="N32" s="2">
        <v>66.180000000000007</v>
      </c>
      <c r="O32" s="2">
        <v>23.19</v>
      </c>
      <c r="P32" s="2">
        <v>1.83</v>
      </c>
      <c r="Q32" s="2">
        <v>2.85</v>
      </c>
      <c r="R32" s="2">
        <v>0.8</v>
      </c>
      <c r="S32" s="2">
        <v>0.79</v>
      </c>
    </row>
    <row r="33" spans="9:19" x14ac:dyDescent="0.25">
      <c r="I33" s="1" t="s">
        <v>54</v>
      </c>
      <c r="J33" s="2" t="s">
        <v>55</v>
      </c>
      <c r="K33" s="2"/>
      <c r="L33" s="2">
        <v>244.2</v>
      </c>
      <c r="M33" s="2">
        <v>136.19999999999999</v>
      </c>
      <c r="N33" s="2">
        <v>64.39</v>
      </c>
      <c r="O33" s="2">
        <v>22.01</v>
      </c>
      <c r="P33" s="2">
        <v>1.79</v>
      </c>
      <c r="Q33" s="2">
        <v>2.93</v>
      </c>
      <c r="R33" s="2">
        <v>0.79</v>
      </c>
      <c r="S33" s="2">
        <v>0.76</v>
      </c>
    </row>
    <row r="34" spans="9:19" x14ac:dyDescent="0.25">
      <c r="I34" s="1" t="s">
        <v>56</v>
      </c>
      <c r="J34" s="2" t="s">
        <v>57</v>
      </c>
      <c r="K34" s="2"/>
      <c r="L34" s="2">
        <v>277.39999999999998</v>
      </c>
      <c r="M34" s="2">
        <v>140.30000000000001</v>
      </c>
      <c r="N34" s="2">
        <v>87.84</v>
      </c>
      <c r="O34" s="2">
        <v>21.88</v>
      </c>
      <c r="P34" s="2">
        <v>1.98</v>
      </c>
      <c r="Q34" s="2">
        <v>4.01</v>
      </c>
      <c r="R34" s="2">
        <v>0.76</v>
      </c>
      <c r="S34" s="2">
        <v>0.74</v>
      </c>
    </row>
    <row r="35" spans="9:19" x14ac:dyDescent="0.25">
      <c r="I35" s="1" t="s">
        <v>58</v>
      </c>
      <c r="J35" s="2" t="s">
        <v>59</v>
      </c>
      <c r="K35" s="2"/>
      <c r="L35" s="2">
        <v>222</v>
      </c>
      <c r="M35" s="2">
        <v>146.69999999999999</v>
      </c>
      <c r="N35" s="2">
        <v>60.89</v>
      </c>
      <c r="O35" s="2">
        <v>21.79</v>
      </c>
      <c r="P35" s="2">
        <v>1.51</v>
      </c>
      <c r="Q35" s="2">
        <v>2.79</v>
      </c>
      <c r="R35" s="2">
        <v>0.78</v>
      </c>
      <c r="S35" s="2">
        <v>0.86</v>
      </c>
    </row>
    <row r="36" spans="9:19" x14ac:dyDescent="0.25">
      <c r="I36" s="1" t="s">
        <v>60</v>
      </c>
      <c r="J36" s="2" t="s">
        <v>61</v>
      </c>
      <c r="K36" s="2"/>
      <c r="L36" s="2">
        <v>273.89999999999998</v>
      </c>
      <c r="M36" s="2">
        <v>139</v>
      </c>
      <c r="N36" s="2">
        <v>97.97</v>
      </c>
      <c r="O36" s="2">
        <v>18.88</v>
      </c>
      <c r="P36" s="2">
        <v>1.97</v>
      </c>
      <c r="Q36" s="2">
        <v>5.19</v>
      </c>
      <c r="R36" s="2">
        <v>0.74</v>
      </c>
      <c r="S36" s="2">
        <v>0.81</v>
      </c>
    </row>
    <row r="37" spans="9:19" ht="15" customHeight="1" x14ac:dyDescent="0.25">
      <c r="I37" s="29" t="s">
        <v>21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</row>
    <row r="38" spans="9:19" x14ac:dyDescent="0.25">
      <c r="I38" s="1" t="s">
        <v>22</v>
      </c>
      <c r="J38" s="2"/>
      <c r="K38" s="2">
        <v>1753</v>
      </c>
      <c r="L38" s="2">
        <v>108.7</v>
      </c>
      <c r="M38" s="2">
        <v>53.5</v>
      </c>
      <c r="N38" s="2">
        <v>54.08</v>
      </c>
      <c r="O38" s="2">
        <v>3.75</v>
      </c>
      <c r="P38" s="2">
        <v>2.0299999999999998</v>
      </c>
      <c r="Q38" s="2">
        <v>14.42</v>
      </c>
      <c r="R38" s="2">
        <v>0.97</v>
      </c>
      <c r="S38" s="2">
        <v>1.23</v>
      </c>
    </row>
    <row r="39" spans="9:19" x14ac:dyDescent="0.25">
      <c r="I39" s="1" t="s">
        <v>23</v>
      </c>
      <c r="J39" s="2"/>
      <c r="K39" s="2">
        <v>1754</v>
      </c>
      <c r="L39" s="2">
        <v>40.299999999999997</v>
      </c>
      <c r="M39" s="2">
        <v>19.5</v>
      </c>
      <c r="N39" s="2">
        <v>80.14</v>
      </c>
      <c r="O39" s="2">
        <v>3.75</v>
      </c>
      <c r="P39" s="2">
        <v>2.0699999999999998</v>
      </c>
      <c r="Q39" s="2">
        <v>21.37</v>
      </c>
      <c r="R39" s="2">
        <v>0.91</v>
      </c>
      <c r="S39" s="2">
        <v>1.99</v>
      </c>
    </row>
    <row r="40" spans="9:19" x14ac:dyDescent="0.25">
      <c r="I40" s="1" t="s">
        <v>24</v>
      </c>
      <c r="J40" s="2"/>
      <c r="K40" s="2">
        <v>1756.2</v>
      </c>
      <c r="L40" s="2">
        <v>350.2</v>
      </c>
      <c r="M40" s="2">
        <v>38.9</v>
      </c>
      <c r="N40" s="2">
        <v>154.88</v>
      </c>
      <c r="O40" s="2">
        <v>11.25</v>
      </c>
      <c r="P40" s="2">
        <v>9</v>
      </c>
      <c r="Q40" s="2">
        <v>13.77</v>
      </c>
      <c r="R40" s="2">
        <v>0.97</v>
      </c>
      <c r="S40" s="2">
        <v>11.05</v>
      </c>
    </row>
    <row r="41" spans="9:19" ht="15.75" thickBot="1" x14ac:dyDescent="0.3">
      <c r="I41" s="5" t="s">
        <v>25</v>
      </c>
      <c r="J41" s="6"/>
      <c r="K41" s="6">
        <v>1756.5</v>
      </c>
      <c r="L41" s="6">
        <v>132.80000000000001</v>
      </c>
      <c r="M41" s="6">
        <v>18.5</v>
      </c>
      <c r="N41" s="6">
        <v>66.33</v>
      </c>
      <c r="O41" s="6">
        <v>4.1100000000000003</v>
      </c>
      <c r="P41" s="6">
        <v>7.17</v>
      </c>
      <c r="Q41" s="6">
        <v>16.149999999999999</v>
      </c>
      <c r="R41" s="6">
        <v>0.97</v>
      </c>
      <c r="S41" s="6">
        <v>2.9</v>
      </c>
    </row>
  </sheetData>
  <mergeCells count="6">
    <mergeCell ref="I37:S37"/>
    <mergeCell ref="L1:O2"/>
    <mergeCell ref="P1:S2"/>
    <mergeCell ref="I4:S4"/>
    <mergeCell ref="A19:G19"/>
    <mergeCell ref="A4:G4"/>
  </mergeCells>
  <hyperlinks>
    <hyperlink ref="A19" r:id="rId1" location="tf0040" display="https://www.sciencedirect.com/science/article/pii/S0009254114003647 - tf0040" xr:uid="{DDF32FE9-3734-423B-8743-6B8A5052E5E5}"/>
    <hyperlink ref="B3" r:id="rId2" location="tf0030" display="https://www.sciencedirect.com/science/article/pii/S0009254114003647 - tf0030" xr:uid="{02682D52-F773-47BE-B6AB-81468D581AC0}"/>
    <hyperlink ref="C3" r:id="rId3" location="tf0035" display="tf0035" xr:uid="{4C1AA4F1-064F-4960-ADC2-16FCBC4FFF36}"/>
    <hyperlink ref="I37" r:id="rId4" location="tf0025" display="https://www.sciencedirect.com/science/article/pii/S0009254114003647 - tf0025" xr:uid="{62A63BDF-39BE-4328-966E-D60E5BD06732}"/>
    <hyperlink ref="J3" r:id="rId5" location="tf0030" display="https://www.sciencedirect.com/science/article/pii/S0009254114003647 - tf0030" xr:uid="{7DB5EFA0-8B2A-4C5F-B901-D5586C1712E3}"/>
    <hyperlink ref="K3" r:id="rId6" location="tf0035" display="tf0035" xr:uid="{EDF6EB35-0DBD-4AAC-BBB9-6123306CE594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F572-2E2A-4FCC-8705-5386EC976854}">
  <dimension ref="B2:R31"/>
  <sheetViews>
    <sheetView topLeftCell="A2" workbookViewId="0">
      <selection activeCell="E14" sqref="E14"/>
    </sheetView>
  </sheetViews>
  <sheetFormatPr defaultRowHeight="15" x14ac:dyDescent="0.25"/>
  <cols>
    <col min="2" max="2" width="14" customWidth="1"/>
    <col min="3" max="3" width="20.140625" customWidth="1"/>
    <col min="4" max="4" width="36.140625" customWidth="1"/>
    <col min="6" max="6" width="6.85546875" bestFit="1" customWidth="1"/>
    <col min="11" max="11" width="13" customWidth="1"/>
    <col min="12" max="12" width="12.5703125" bestFit="1" customWidth="1"/>
    <col min="14" max="14" width="11" customWidth="1"/>
    <col min="17" max="17" width="14.7109375" bestFit="1" customWidth="1"/>
    <col min="18" max="18" width="44.5703125" bestFit="1" customWidth="1"/>
  </cols>
  <sheetData>
    <row r="2" spans="2:18" ht="15.75" thickBot="1" x14ac:dyDescent="0.3"/>
    <row r="3" spans="2:18" ht="36" thickTop="1" thickBot="1" x14ac:dyDescent="0.3">
      <c r="B3" s="16" t="s">
        <v>73</v>
      </c>
      <c r="C3" s="17" t="s">
        <v>74</v>
      </c>
      <c r="D3" s="17" t="s">
        <v>75</v>
      </c>
      <c r="E3" s="17" t="s">
        <v>76</v>
      </c>
      <c r="F3" s="17" t="s">
        <v>28</v>
      </c>
      <c r="G3" s="17" t="s">
        <v>29</v>
      </c>
      <c r="H3" s="17" t="s">
        <v>77</v>
      </c>
      <c r="I3" s="17" t="s">
        <v>78</v>
      </c>
      <c r="J3" s="17" t="s">
        <v>79</v>
      </c>
      <c r="K3" s="17" t="s">
        <v>80</v>
      </c>
      <c r="L3" s="17" t="s">
        <v>81</v>
      </c>
      <c r="M3" s="17" t="s">
        <v>69</v>
      </c>
      <c r="N3" s="17" t="s">
        <v>82</v>
      </c>
      <c r="O3" s="17" t="s">
        <v>83</v>
      </c>
      <c r="P3" s="17" t="s">
        <v>84</v>
      </c>
      <c r="Q3" s="17" t="s">
        <v>85</v>
      </c>
      <c r="R3" s="18" t="s">
        <v>86</v>
      </c>
    </row>
    <row r="4" spans="2:18" ht="35.25" thickBot="1" x14ac:dyDescent="0.3">
      <c r="B4" s="19" t="s">
        <v>87</v>
      </c>
      <c r="C4" s="13" t="s">
        <v>88</v>
      </c>
      <c r="D4" s="13" t="s">
        <v>89</v>
      </c>
      <c r="E4" s="14" t="s">
        <v>90</v>
      </c>
      <c r="F4" s="14">
        <v>2E-3</v>
      </c>
      <c r="G4" s="14">
        <v>391</v>
      </c>
      <c r="H4" s="14">
        <v>8.6</v>
      </c>
      <c r="I4" s="14">
        <v>6.11</v>
      </c>
      <c r="J4" s="14">
        <v>0.23</v>
      </c>
      <c r="K4" s="14">
        <v>91.9</v>
      </c>
      <c r="L4" s="14">
        <v>8.1</v>
      </c>
      <c r="M4" s="14">
        <v>5.7</v>
      </c>
      <c r="N4" s="14">
        <v>0.7</v>
      </c>
      <c r="O4" s="14">
        <v>4</v>
      </c>
      <c r="P4" s="14">
        <v>298</v>
      </c>
      <c r="Q4" s="14">
        <v>3.2</v>
      </c>
      <c r="R4" s="20">
        <v>1.06</v>
      </c>
    </row>
    <row r="5" spans="2:18" ht="35.25" thickBot="1" x14ac:dyDescent="0.3">
      <c r="B5" s="19" t="s">
        <v>91</v>
      </c>
      <c r="C5" s="13" t="s">
        <v>88</v>
      </c>
      <c r="D5" s="13" t="s">
        <v>92</v>
      </c>
      <c r="E5" s="14">
        <v>0.36699999999999999</v>
      </c>
      <c r="F5" s="14">
        <v>8.7999999999999995E-2</v>
      </c>
      <c r="G5" s="14">
        <v>420</v>
      </c>
      <c r="H5" s="14">
        <v>3.8</v>
      </c>
      <c r="I5" s="14">
        <v>2.95</v>
      </c>
      <c r="J5" s="14">
        <v>0.11</v>
      </c>
      <c r="K5" s="14">
        <v>96.4</v>
      </c>
      <c r="L5" s="14">
        <v>3.6</v>
      </c>
      <c r="M5" s="14">
        <v>4.3</v>
      </c>
      <c r="N5" s="14">
        <v>0.42</v>
      </c>
      <c r="O5" s="14">
        <v>9</v>
      </c>
      <c r="P5" s="14">
        <v>375</v>
      </c>
      <c r="Q5" s="14">
        <v>1.4</v>
      </c>
      <c r="R5" s="20">
        <v>0.37</v>
      </c>
    </row>
    <row r="6" spans="2:18" ht="35.25" thickBot="1" x14ac:dyDescent="0.3">
      <c r="B6" s="19" t="s">
        <v>93</v>
      </c>
      <c r="C6" s="13" t="s">
        <v>94</v>
      </c>
      <c r="D6" s="13" t="s">
        <v>95</v>
      </c>
      <c r="E6" s="14">
        <v>1.4999999999999999E-2</v>
      </c>
      <c r="F6" s="14">
        <v>2.4E-2</v>
      </c>
      <c r="G6" s="14">
        <v>213</v>
      </c>
      <c r="H6" s="14">
        <v>2.4</v>
      </c>
      <c r="I6" s="14">
        <v>5.37</v>
      </c>
      <c r="J6" s="14">
        <v>0.26</v>
      </c>
      <c r="K6" s="14">
        <v>85.2</v>
      </c>
      <c r="L6" s="14">
        <v>14.8</v>
      </c>
      <c r="M6" s="14">
        <v>4</v>
      </c>
      <c r="N6" s="14">
        <v>0.72</v>
      </c>
      <c r="O6" s="14">
        <v>18</v>
      </c>
      <c r="P6" s="14">
        <v>211</v>
      </c>
      <c r="Q6" s="14">
        <v>0.9</v>
      </c>
      <c r="R6" s="20">
        <v>0.42</v>
      </c>
    </row>
    <row r="7" spans="2:18" ht="35.25" thickBot="1" x14ac:dyDescent="0.3">
      <c r="B7" s="19" t="s">
        <v>96</v>
      </c>
      <c r="C7" s="13" t="s">
        <v>94</v>
      </c>
      <c r="D7" s="13" t="s">
        <v>97</v>
      </c>
      <c r="E7" s="14">
        <v>0.39500000000000002</v>
      </c>
      <c r="F7" s="14">
        <v>0.01</v>
      </c>
      <c r="G7" s="14">
        <v>149</v>
      </c>
      <c r="H7" s="14">
        <v>2.1</v>
      </c>
      <c r="I7" s="14">
        <v>6.98</v>
      </c>
      <c r="J7" s="14">
        <v>0.41</v>
      </c>
      <c r="K7" s="14">
        <v>69.599999999999994</v>
      </c>
      <c r="L7" s="14">
        <v>30.4</v>
      </c>
      <c r="M7" s="14">
        <v>2.5</v>
      </c>
      <c r="N7" s="14">
        <v>0.77</v>
      </c>
      <c r="O7" s="14">
        <v>10</v>
      </c>
      <c r="P7" s="14">
        <v>146</v>
      </c>
      <c r="Q7" s="14">
        <v>0.8</v>
      </c>
      <c r="R7" s="20">
        <v>0.53</v>
      </c>
    </row>
    <row r="8" spans="2:18" ht="35.25" thickBot="1" x14ac:dyDescent="0.3">
      <c r="B8" s="19" t="s">
        <v>98</v>
      </c>
      <c r="C8" s="13" t="s">
        <v>94</v>
      </c>
      <c r="D8" s="13" t="s">
        <v>99</v>
      </c>
      <c r="E8" s="14" t="s">
        <v>100</v>
      </c>
      <c r="F8" s="14">
        <v>0.24</v>
      </c>
      <c r="G8" s="14">
        <v>138</v>
      </c>
      <c r="H8" s="14">
        <v>2.5</v>
      </c>
      <c r="I8" s="14">
        <v>6.3</v>
      </c>
      <c r="J8" s="14">
        <v>0.33</v>
      </c>
      <c r="K8" s="14">
        <v>72.3</v>
      </c>
      <c r="L8" s="14">
        <v>27.7</v>
      </c>
      <c r="M8" s="14">
        <v>3.8</v>
      </c>
      <c r="N8" s="14">
        <v>0.82</v>
      </c>
      <c r="O8" s="14">
        <v>10</v>
      </c>
      <c r="P8" s="14">
        <v>135</v>
      </c>
      <c r="Q8" s="14">
        <v>0.9</v>
      </c>
      <c r="R8" s="20">
        <v>0.68</v>
      </c>
    </row>
    <row r="9" spans="2:18" ht="35.25" thickBot="1" x14ac:dyDescent="0.3">
      <c r="B9" s="19" t="s">
        <v>101</v>
      </c>
      <c r="C9" s="13" t="s">
        <v>94</v>
      </c>
      <c r="D9" s="13" t="s">
        <v>102</v>
      </c>
      <c r="E9" s="14">
        <v>4.0000000000000001E-3</v>
      </c>
      <c r="F9" s="14">
        <v>1.4E-2</v>
      </c>
      <c r="G9" s="14">
        <v>151</v>
      </c>
      <c r="H9" s="14">
        <v>2.9</v>
      </c>
      <c r="I9" s="14">
        <v>5.95</v>
      </c>
      <c r="J9" s="14">
        <v>0.28999999999999998</v>
      </c>
      <c r="K9" s="14">
        <v>76.8</v>
      </c>
      <c r="L9" s="14">
        <v>23.2</v>
      </c>
      <c r="M9" s="14">
        <v>4.9000000000000004</v>
      </c>
      <c r="N9" s="14">
        <v>0.87</v>
      </c>
      <c r="O9" s="14">
        <v>12</v>
      </c>
      <c r="P9" s="14">
        <v>148</v>
      </c>
      <c r="Q9" s="14">
        <v>1.1000000000000001</v>
      </c>
      <c r="R9" s="20">
        <v>0.72</v>
      </c>
    </row>
    <row r="10" spans="2:18" ht="52.5" thickBot="1" x14ac:dyDescent="0.3">
      <c r="B10" s="19" t="s">
        <v>103</v>
      </c>
      <c r="C10" s="13" t="s">
        <v>94</v>
      </c>
      <c r="D10" s="13" t="s">
        <v>104</v>
      </c>
      <c r="E10" s="14">
        <v>0.40899999999999997</v>
      </c>
      <c r="F10" s="14">
        <v>2.4E-2</v>
      </c>
      <c r="G10" s="14">
        <v>1200</v>
      </c>
      <c r="H10" s="14">
        <v>4.9000000000000004</v>
      </c>
      <c r="I10" s="14">
        <v>4.0999999999999996</v>
      </c>
      <c r="J10" s="14">
        <v>0.2</v>
      </c>
      <c r="K10" s="14">
        <v>98</v>
      </c>
      <c r="L10" s="14">
        <v>2</v>
      </c>
      <c r="M10" s="14">
        <v>5.8</v>
      </c>
      <c r="N10" s="14">
        <v>0.63</v>
      </c>
      <c r="O10" s="14">
        <v>133</v>
      </c>
      <c r="P10" s="14">
        <v>1198</v>
      </c>
      <c r="Q10" s="14">
        <v>1.8</v>
      </c>
      <c r="R10" s="20">
        <v>0.15</v>
      </c>
    </row>
    <row r="11" spans="2:18" ht="35.25" thickBot="1" x14ac:dyDescent="0.3">
      <c r="B11" s="19" t="s">
        <v>105</v>
      </c>
      <c r="C11" s="13" t="s">
        <v>94</v>
      </c>
      <c r="D11" s="13" t="s">
        <v>106</v>
      </c>
      <c r="E11" s="14">
        <v>6.0000000000000001E-3</v>
      </c>
      <c r="F11" s="14">
        <v>9.4E-2</v>
      </c>
      <c r="G11" s="14">
        <v>860</v>
      </c>
      <c r="H11" s="14">
        <v>3.1</v>
      </c>
      <c r="I11" s="14">
        <v>3.02</v>
      </c>
      <c r="J11" s="14">
        <v>0.14000000000000001</v>
      </c>
      <c r="K11" s="14">
        <v>98</v>
      </c>
      <c r="L11" s="14">
        <v>2</v>
      </c>
      <c r="M11" s="14">
        <v>1.6</v>
      </c>
      <c r="N11" s="14">
        <v>0.69</v>
      </c>
      <c r="O11" s="14">
        <v>130</v>
      </c>
      <c r="P11" s="14">
        <v>859</v>
      </c>
      <c r="Q11" s="14">
        <v>1.1000000000000001</v>
      </c>
      <c r="R11" s="20">
        <v>0.13</v>
      </c>
    </row>
    <row r="12" spans="2:18" ht="35.25" thickBot="1" x14ac:dyDescent="0.3">
      <c r="B12" s="19" t="s">
        <v>107</v>
      </c>
      <c r="C12" s="13" t="s">
        <v>94</v>
      </c>
      <c r="D12" s="13" t="s">
        <v>108</v>
      </c>
      <c r="E12" s="14">
        <v>4.4999999999999998E-2</v>
      </c>
      <c r="F12" s="14">
        <v>2.4E-2</v>
      </c>
      <c r="G12" s="14">
        <v>367</v>
      </c>
      <c r="H12" s="14">
        <v>1.3</v>
      </c>
      <c r="I12" s="14">
        <v>2.91</v>
      </c>
      <c r="J12" s="14">
        <v>0.14000000000000001</v>
      </c>
      <c r="K12" s="14">
        <v>95.4</v>
      </c>
      <c r="L12" s="14">
        <v>4.5999999999999996</v>
      </c>
      <c r="M12" s="14">
        <v>2</v>
      </c>
      <c r="N12" s="14">
        <v>0.74</v>
      </c>
      <c r="O12" s="14">
        <v>57</v>
      </c>
      <c r="P12" s="14">
        <v>366</v>
      </c>
      <c r="Q12" s="14">
        <v>0.5</v>
      </c>
      <c r="R12" s="20">
        <v>0.13</v>
      </c>
    </row>
    <row r="13" spans="2:18" ht="35.25" thickBot="1" x14ac:dyDescent="0.3">
      <c r="B13" s="19" t="s">
        <v>109</v>
      </c>
      <c r="C13" s="13" t="s">
        <v>94</v>
      </c>
      <c r="D13" s="13" t="s">
        <v>110</v>
      </c>
      <c r="E13" s="14">
        <v>0.62</v>
      </c>
      <c r="F13" s="14">
        <v>4.2000000000000003E-2</v>
      </c>
      <c r="G13" s="14">
        <v>738</v>
      </c>
      <c r="H13" s="14">
        <v>1.9</v>
      </c>
      <c r="I13" s="14">
        <v>4.18</v>
      </c>
      <c r="J13" s="14">
        <v>0.43</v>
      </c>
      <c r="K13" s="14">
        <v>94.9</v>
      </c>
      <c r="L13" s="14">
        <v>5.0999999999999996</v>
      </c>
      <c r="M13" s="14">
        <v>1.1000000000000001</v>
      </c>
      <c r="N13" s="14">
        <v>0.55000000000000004</v>
      </c>
      <c r="O13" s="14">
        <v>80</v>
      </c>
      <c r="P13" s="14">
        <v>736</v>
      </c>
      <c r="Q13" s="14">
        <v>0.7</v>
      </c>
      <c r="R13" s="20">
        <v>0.1</v>
      </c>
    </row>
    <row r="14" spans="2:18" ht="35.25" thickBot="1" x14ac:dyDescent="0.3">
      <c r="B14" s="19" t="s">
        <v>111</v>
      </c>
      <c r="C14" s="13" t="s">
        <v>94</v>
      </c>
      <c r="D14" s="13" t="s">
        <v>112</v>
      </c>
      <c r="E14" s="14" t="s">
        <v>113</v>
      </c>
      <c r="F14" s="14">
        <v>0.114</v>
      </c>
      <c r="G14" s="14">
        <v>14</v>
      </c>
      <c r="H14" s="14">
        <v>0.5</v>
      </c>
      <c r="I14" s="14">
        <v>8.08</v>
      </c>
      <c r="J14" s="14">
        <v>0.4</v>
      </c>
      <c r="K14" s="14">
        <v>0</v>
      </c>
      <c r="L14" s="14">
        <v>100</v>
      </c>
      <c r="M14" s="14">
        <v>1.8</v>
      </c>
      <c r="N14" s="14">
        <v>0.89</v>
      </c>
      <c r="O14" s="14">
        <v>1</v>
      </c>
      <c r="P14" s="14">
        <v>10</v>
      </c>
      <c r="Q14" s="14">
        <v>0.2</v>
      </c>
      <c r="R14" s="20">
        <v>1.79</v>
      </c>
    </row>
    <row r="15" spans="2:18" ht="35.25" thickBot="1" x14ac:dyDescent="0.3">
      <c r="B15" s="19" t="s">
        <v>114</v>
      </c>
      <c r="C15" s="13" t="s">
        <v>94</v>
      </c>
      <c r="D15" s="13" t="s">
        <v>115</v>
      </c>
      <c r="E15" s="14">
        <v>0.374</v>
      </c>
      <c r="F15" s="14">
        <v>5.1999999999999998E-2</v>
      </c>
      <c r="G15" s="14">
        <v>122</v>
      </c>
      <c r="H15" s="14">
        <v>1.4</v>
      </c>
      <c r="I15" s="14">
        <v>5.14</v>
      </c>
      <c r="J15" s="14">
        <v>0.4</v>
      </c>
      <c r="K15" s="14">
        <v>67.8</v>
      </c>
      <c r="L15" s="14">
        <v>32.200000000000003</v>
      </c>
      <c r="M15" s="14">
        <v>2.2999999999999998</v>
      </c>
      <c r="N15" s="14">
        <v>0.77</v>
      </c>
      <c r="O15" s="14">
        <v>11</v>
      </c>
      <c r="P15" s="14">
        <v>120</v>
      </c>
      <c r="Q15" s="14">
        <v>0.5</v>
      </c>
      <c r="R15" s="20">
        <v>0.43</v>
      </c>
    </row>
    <row r="16" spans="2:18" ht="35.25" thickBot="1" x14ac:dyDescent="0.3">
      <c r="B16" s="19" t="s">
        <v>116</v>
      </c>
      <c r="C16" s="13" t="s">
        <v>94</v>
      </c>
      <c r="D16" s="13" t="s">
        <v>117</v>
      </c>
      <c r="E16" s="14" t="s">
        <v>118</v>
      </c>
      <c r="F16" s="14">
        <v>4.3999999999999997E-2</v>
      </c>
      <c r="G16" s="14">
        <v>20</v>
      </c>
      <c r="H16" s="14">
        <v>0.5</v>
      </c>
      <c r="I16" s="14">
        <v>8.52</v>
      </c>
      <c r="J16" s="14">
        <v>0.52</v>
      </c>
      <c r="K16" s="14">
        <v>0</v>
      </c>
      <c r="L16" s="14">
        <v>100</v>
      </c>
      <c r="M16" s="14">
        <v>1.3</v>
      </c>
      <c r="N16" s="14">
        <v>0.86</v>
      </c>
      <c r="O16" s="14">
        <v>1</v>
      </c>
      <c r="P16" s="14">
        <v>16</v>
      </c>
      <c r="Q16" s="14">
        <v>0.2</v>
      </c>
      <c r="R16" s="20">
        <v>1.1499999999999999</v>
      </c>
    </row>
    <row r="17" spans="2:18" ht="35.25" thickBot="1" x14ac:dyDescent="0.3">
      <c r="B17" s="19" t="s">
        <v>119</v>
      </c>
      <c r="C17" s="13" t="s">
        <v>94</v>
      </c>
      <c r="D17" s="13" t="s">
        <v>120</v>
      </c>
      <c r="E17" s="14" t="s">
        <v>121</v>
      </c>
      <c r="F17" s="14">
        <v>3.7999999999999999E-2</v>
      </c>
      <c r="G17" s="14">
        <v>176</v>
      </c>
      <c r="H17" s="14">
        <v>4.0999999999999996</v>
      </c>
      <c r="I17" s="14">
        <v>4.92</v>
      </c>
      <c r="J17" s="14">
        <v>0.25</v>
      </c>
      <c r="K17" s="14">
        <v>83.5</v>
      </c>
      <c r="L17" s="14">
        <v>16.5</v>
      </c>
      <c r="M17" s="14">
        <v>5.5</v>
      </c>
      <c r="N17" s="14">
        <v>0.85</v>
      </c>
      <c r="O17" s="14">
        <v>16</v>
      </c>
      <c r="P17" s="14">
        <v>174</v>
      </c>
      <c r="Q17" s="14">
        <v>1.5</v>
      </c>
      <c r="R17" s="20">
        <v>0.87</v>
      </c>
    </row>
    <row r="18" spans="2:18" ht="35.25" thickBot="1" x14ac:dyDescent="0.3">
      <c r="B18" s="19" t="s">
        <v>122</v>
      </c>
      <c r="C18" s="13" t="s">
        <v>94</v>
      </c>
      <c r="D18" s="13" t="s">
        <v>123</v>
      </c>
      <c r="E18" s="14" t="s">
        <v>124</v>
      </c>
      <c r="F18" s="14">
        <v>9.1999999999999998E-2</v>
      </c>
      <c r="G18" s="14">
        <v>121</v>
      </c>
      <c r="H18" s="14">
        <v>3.9</v>
      </c>
      <c r="I18" s="14">
        <v>4.91</v>
      </c>
      <c r="J18" s="14">
        <v>0.25</v>
      </c>
      <c r="K18" s="14">
        <v>75.900000000000006</v>
      </c>
      <c r="L18" s="14">
        <v>24.1</v>
      </c>
      <c r="M18" s="14">
        <v>6.9</v>
      </c>
      <c r="N18" s="14">
        <v>0.89</v>
      </c>
      <c r="O18" s="14">
        <v>11</v>
      </c>
      <c r="P18" s="14">
        <v>119</v>
      </c>
      <c r="Q18" s="14">
        <v>1.4</v>
      </c>
      <c r="R18" s="20">
        <v>1.21</v>
      </c>
    </row>
    <row r="19" spans="2:18" ht="87" thickBot="1" x14ac:dyDescent="0.3">
      <c r="B19" s="19" t="s">
        <v>125</v>
      </c>
      <c r="C19" s="13" t="s">
        <v>126</v>
      </c>
      <c r="D19" s="13" t="s">
        <v>127</v>
      </c>
      <c r="E19" s="14" t="s">
        <v>128</v>
      </c>
      <c r="F19" s="14">
        <v>0.124</v>
      </c>
      <c r="G19" s="14">
        <v>113</v>
      </c>
      <c r="H19" s="14">
        <v>0.6</v>
      </c>
      <c r="I19" s="14">
        <v>1.0900000000000001</v>
      </c>
      <c r="J19" s="14">
        <v>0.15</v>
      </c>
      <c r="K19" s="14">
        <v>89</v>
      </c>
      <c r="L19" s="14">
        <v>11</v>
      </c>
      <c r="M19" s="14">
        <v>1.8</v>
      </c>
      <c r="N19" s="14">
        <v>0.93</v>
      </c>
      <c r="O19" s="14">
        <v>14</v>
      </c>
      <c r="P19" s="14">
        <v>105</v>
      </c>
      <c r="Q19" s="14">
        <v>0.2</v>
      </c>
      <c r="R19" s="20">
        <v>0.23</v>
      </c>
    </row>
    <row r="20" spans="2:18" ht="69.75" thickBot="1" x14ac:dyDescent="0.3">
      <c r="B20" s="19" t="s">
        <v>129</v>
      </c>
      <c r="C20" s="13" t="s">
        <v>126</v>
      </c>
      <c r="D20" s="13" t="s">
        <v>130</v>
      </c>
      <c r="E20" s="14" t="s">
        <v>131</v>
      </c>
      <c r="F20" s="14">
        <v>4.2000000000000003E-2</v>
      </c>
      <c r="G20" s="14">
        <v>73</v>
      </c>
      <c r="H20" s="14">
        <v>3</v>
      </c>
      <c r="I20" s="14">
        <v>1.71</v>
      </c>
      <c r="J20" s="14">
        <v>0.14000000000000001</v>
      </c>
      <c r="K20" s="14">
        <v>81.7</v>
      </c>
      <c r="L20" s="14">
        <v>18.3</v>
      </c>
      <c r="M20" s="14">
        <v>4.4000000000000004</v>
      </c>
      <c r="N20" s="14">
        <v>0.94</v>
      </c>
      <c r="O20" s="14">
        <v>6</v>
      </c>
      <c r="P20" s="14">
        <v>61</v>
      </c>
      <c r="Q20" s="14">
        <v>1.1000000000000001</v>
      </c>
      <c r="R20" s="20">
        <v>1.85</v>
      </c>
    </row>
    <row r="21" spans="2:18" ht="69.75" thickBot="1" x14ac:dyDescent="0.3">
      <c r="B21" s="19" t="s">
        <v>132</v>
      </c>
      <c r="C21" s="13" t="s">
        <v>126</v>
      </c>
      <c r="D21" s="13" t="s">
        <v>133</v>
      </c>
      <c r="E21" s="14">
        <v>8.2000000000000003E-2</v>
      </c>
      <c r="F21" s="14">
        <v>0.13600000000000001</v>
      </c>
      <c r="G21" s="14">
        <v>498</v>
      </c>
      <c r="H21" s="14">
        <v>13.9</v>
      </c>
      <c r="I21" s="14">
        <v>5.76</v>
      </c>
      <c r="J21" s="14">
        <v>0.36</v>
      </c>
      <c r="K21" s="14">
        <v>92.2</v>
      </c>
      <c r="L21" s="14">
        <v>7.8</v>
      </c>
      <c r="M21" s="14">
        <v>4.0999999999999996</v>
      </c>
      <c r="N21" s="14">
        <v>0.39</v>
      </c>
      <c r="O21" s="14">
        <v>12</v>
      </c>
      <c r="P21" s="14">
        <v>457</v>
      </c>
      <c r="Q21" s="14">
        <v>5.0999999999999996</v>
      </c>
      <c r="R21" s="20">
        <v>1.1299999999999999</v>
      </c>
    </row>
    <row r="22" spans="2:18" ht="52.5" thickBot="1" x14ac:dyDescent="0.3">
      <c r="B22" s="19" t="s">
        <v>134</v>
      </c>
      <c r="C22" s="13" t="s">
        <v>126</v>
      </c>
      <c r="D22" s="13" t="s">
        <v>135</v>
      </c>
      <c r="E22" s="14" t="s">
        <v>136</v>
      </c>
      <c r="F22" s="14">
        <v>6.6000000000000003E-2</v>
      </c>
      <c r="G22" s="14">
        <v>1026</v>
      </c>
      <c r="H22" s="14">
        <v>5.8</v>
      </c>
      <c r="I22" s="14">
        <v>3.17</v>
      </c>
      <c r="J22" s="14">
        <v>0.18</v>
      </c>
      <c r="K22" s="14">
        <v>98.1</v>
      </c>
      <c r="L22" s="14">
        <v>1.9</v>
      </c>
      <c r="M22" s="14">
        <v>15.8</v>
      </c>
      <c r="N22" s="14">
        <v>0.43</v>
      </c>
      <c r="O22" s="14">
        <v>45</v>
      </c>
      <c r="P22" s="14">
        <v>1003</v>
      </c>
      <c r="Q22" s="14">
        <v>2.1</v>
      </c>
      <c r="R22" s="20">
        <v>0.21</v>
      </c>
    </row>
    <row r="23" spans="2:18" ht="52.5" thickBot="1" x14ac:dyDescent="0.3">
      <c r="B23" s="19" t="s">
        <v>137</v>
      </c>
      <c r="C23" s="13" t="s">
        <v>126</v>
      </c>
      <c r="D23" s="13" t="s">
        <v>138</v>
      </c>
      <c r="E23" s="14" t="s">
        <v>139</v>
      </c>
      <c r="F23" s="14">
        <v>0.09</v>
      </c>
      <c r="G23" s="15">
        <v>47540</v>
      </c>
      <c r="H23" s="14">
        <v>11.1</v>
      </c>
      <c r="I23" s="14">
        <v>2.0499999999999998</v>
      </c>
      <c r="J23" s="14">
        <v>0.2</v>
      </c>
      <c r="K23" s="14">
        <v>100</v>
      </c>
      <c r="L23" s="14">
        <v>0</v>
      </c>
      <c r="M23" s="14">
        <v>10.3</v>
      </c>
      <c r="N23" s="14">
        <v>0.01</v>
      </c>
      <c r="O23" s="14">
        <v>3223</v>
      </c>
      <c r="P23" s="15">
        <v>47525</v>
      </c>
      <c r="Q23" s="14">
        <v>4.0999999999999996</v>
      </c>
      <c r="R23" s="20">
        <v>0.01</v>
      </c>
    </row>
    <row r="24" spans="2:18" ht="69.75" thickBot="1" x14ac:dyDescent="0.3">
      <c r="B24" s="19" t="s">
        <v>140</v>
      </c>
      <c r="C24" s="13" t="s">
        <v>126</v>
      </c>
      <c r="D24" s="13" t="s">
        <v>141</v>
      </c>
      <c r="E24" s="14" t="s">
        <v>142</v>
      </c>
      <c r="F24" s="14">
        <v>0.11</v>
      </c>
      <c r="G24" s="14">
        <v>900</v>
      </c>
      <c r="H24" s="14">
        <v>14.9</v>
      </c>
      <c r="I24" s="14">
        <v>6.24</v>
      </c>
      <c r="J24" s="14">
        <v>0.36</v>
      </c>
      <c r="K24" s="14">
        <v>95.6</v>
      </c>
      <c r="L24" s="14">
        <v>4.4000000000000004</v>
      </c>
      <c r="M24" s="14">
        <v>4.0999999999999996</v>
      </c>
      <c r="N24" s="14">
        <v>0.22</v>
      </c>
      <c r="O24" s="14">
        <v>20</v>
      </c>
      <c r="P24" s="14">
        <v>855</v>
      </c>
      <c r="Q24" s="14">
        <v>5.5</v>
      </c>
      <c r="R24" s="20">
        <v>0.65</v>
      </c>
    </row>
    <row r="25" spans="2:18" ht="69.75" thickBot="1" x14ac:dyDescent="0.3">
      <c r="B25" s="19" t="s">
        <v>143</v>
      </c>
      <c r="C25" s="13" t="s">
        <v>126</v>
      </c>
      <c r="D25" s="13" t="s">
        <v>144</v>
      </c>
      <c r="E25" s="14" t="s">
        <v>145</v>
      </c>
      <c r="F25" s="14">
        <v>1.2E-2</v>
      </c>
      <c r="G25" s="14">
        <v>473</v>
      </c>
      <c r="H25" s="14">
        <v>14.1</v>
      </c>
      <c r="I25" s="14">
        <v>5.74</v>
      </c>
      <c r="J25" s="14">
        <v>0.33</v>
      </c>
      <c r="K25" s="14">
        <v>92.3</v>
      </c>
      <c r="L25" s="14">
        <v>7.7</v>
      </c>
      <c r="M25" s="14">
        <v>3.4</v>
      </c>
      <c r="N25" s="14">
        <v>0.45</v>
      </c>
      <c r="O25" s="14">
        <v>11</v>
      </c>
      <c r="P25" s="14">
        <v>432</v>
      </c>
      <c r="Q25" s="14">
        <v>5.2</v>
      </c>
      <c r="R25" s="20">
        <v>1.21</v>
      </c>
    </row>
    <row r="26" spans="2:18" ht="69.75" thickBot="1" x14ac:dyDescent="0.3">
      <c r="B26" s="19" t="s">
        <v>146</v>
      </c>
      <c r="C26" s="13" t="s">
        <v>126</v>
      </c>
      <c r="D26" s="13" t="s">
        <v>147</v>
      </c>
      <c r="E26" s="14" t="s">
        <v>148</v>
      </c>
      <c r="F26" s="14">
        <v>4.3999999999999997E-2</v>
      </c>
      <c r="G26" s="14">
        <v>564</v>
      </c>
      <c r="H26" s="14">
        <v>14.2</v>
      </c>
      <c r="I26" s="14">
        <v>5.22</v>
      </c>
      <c r="J26" s="14">
        <v>0.34</v>
      </c>
      <c r="K26" s="14">
        <v>93.7</v>
      </c>
      <c r="L26" s="14">
        <v>6.3</v>
      </c>
      <c r="M26" s="14">
        <v>5.6</v>
      </c>
      <c r="N26" s="14">
        <v>0.41</v>
      </c>
      <c r="O26" s="14">
        <v>15</v>
      </c>
      <c r="P26" s="14">
        <v>526</v>
      </c>
      <c r="Q26" s="14">
        <v>5.3</v>
      </c>
      <c r="R26" s="20">
        <v>1</v>
      </c>
    </row>
    <row r="27" spans="2:18" ht="52.5" thickBot="1" x14ac:dyDescent="0.3">
      <c r="B27" s="19" t="s">
        <v>149</v>
      </c>
      <c r="C27" s="13" t="s">
        <v>150</v>
      </c>
      <c r="D27" s="13" t="s">
        <v>151</v>
      </c>
      <c r="E27" s="14">
        <v>0.53500000000000003</v>
      </c>
      <c r="F27" s="14">
        <v>0.20599999999999999</v>
      </c>
      <c r="G27" s="15">
        <v>29000</v>
      </c>
      <c r="H27" s="14">
        <v>1.7</v>
      </c>
      <c r="I27" s="14">
        <v>0.98</v>
      </c>
      <c r="J27" s="14">
        <v>0.15</v>
      </c>
      <c r="K27" s="14">
        <v>100</v>
      </c>
      <c r="L27" s="14">
        <v>0</v>
      </c>
      <c r="M27" s="14">
        <v>2</v>
      </c>
      <c r="N27" s="14">
        <v>0.01</v>
      </c>
      <c r="O27" s="14">
        <v>3912</v>
      </c>
      <c r="P27" s="15">
        <v>28993</v>
      </c>
      <c r="Q27" s="14">
        <v>0.6</v>
      </c>
      <c r="R27" s="20">
        <v>2E-3</v>
      </c>
    </row>
    <row r="28" spans="2:18" ht="52.5" thickBot="1" x14ac:dyDescent="0.3">
      <c r="B28" s="19" t="s">
        <v>152</v>
      </c>
      <c r="C28" s="13" t="s">
        <v>150</v>
      </c>
      <c r="D28" s="13" t="s">
        <v>153</v>
      </c>
      <c r="E28" s="14" t="s">
        <v>154</v>
      </c>
      <c r="F28" s="14">
        <v>0.14799999999999999</v>
      </c>
      <c r="G28" s="15">
        <v>41600</v>
      </c>
      <c r="H28" s="14">
        <v>2.2000000000000002</v>
      </c>
      <c r="I28" s="14">
        <v>0.76</v>
      </c>
      <c r="J28" s="14">
        <v>0.14000000000000001</v>
      </c>
      <c r="K28" s="14">
        <v>100</v>
      </c>
      <c r="L28" s="14">
        <v>0</v>
      </c>
      <c r="M28" s="14">
        <v>1.8</v>
      </c>
      <c r="N28" s="14">
        <v>0.01</v>
      </c>
      <c r="O28" s="14">
        <v>7192</v>
      </c>
      <c r="P28" s="15">
        <v>41594</v>
      </c>
      <c r="Q28" s="14">
        <v>0.8</v>
      </c>
      <c r="R28" s="20">
        <v>2E-3</v>
      </c>
    </row>
    <row r="29" spans="2:18" ht="69.75" thickBot="1" x14ac:dyDescent="0.3">
      <c r="B29" s="19" t="s">
        <v>155</v>
      </c>
      <c r="C29" s="13" t="s">
        <v>150</v>
      </c>
      <c r="D29" s="13" t="s">
        <v>156</v>
      </c>
      <c r="E29" s="14" t="s">
        <v>157</v>
      </c>
      <c r="F29" s="14">
        <v>8.7999999999999995E-2</v>
      </c>
      <c r="G29" s="15">
        <v>14200</v>
      </c>
      <c r="H29" s="14">
        <v>4.4000000000000004</v>
      </c>
      <c r="I29" s="14">
        <v>2.6</v>
      </c>
      <c r="J29" s="14">
        <v>0.28000000000000003</v>
      </c>
      <c r="K29" s="14">
        <v>99.8</v>
      </c>
      <c r="L29" s="14">
        <v>0.2</v>
      </c>
      <c r="M29" s="14">
        <v>5.8</v>
      </c>
      <c r="N29" s="14">
        <v>0.02</v>
      </c>
      <c r="O29" s="14">
        <v>907</v>
      </c>
      <c r="P29" s="15">
        <v>14184</v>
      </c>
      <c r="Q29" s="14">
        <v>1.6</v>
      </c>
      <c r="R29" s="20">
        <v>0.01</v>
      </c>
    </row>
    <row r="30" spans="2:18" ht="52.5" thickBot="1" x14ac:dyDescent="0.3">
      <c r="B30" s="19" t="s">
        <v>158</v>
      </c>
      <c r="C30" s="13" t="s">
        <v>150</v>
      </c>
      <c r="D30" s="13" t="s">
        <v>159</v>
      </c>
      <c r="E30" s="14" t="s">
        <v>160</v>
      </c>
      <c r="F30" s="14">
        <v>1.2E-2</v>
      </c>
      <c r="G30" s="15">
        <v>26600</v>
      </c>
      <c r="H30" s="14">
        <v>2.5</v>
      </c>
      <c r="I30" s="14">
        <v>1.18</v>
      </c>
      <c r="J30" s="14">
        <v>0.24</v>
      </c>
      <c r="K30" s="14">
        <v>99.9</v>
      </c>
      <c r="L30" s="14">
        <v>0.1</v>
      </c>
      <c r="M30" s="14">
        <v>4.8</v>
      </c>
      <c r="N30" s="14">
        <v>0.01</v>
      </c>
      <c r="O30" s="14">
        <v>2971</v>
      </c>
      <c r="P30" s="15">
        <v>26591</v>
      </c>
      <c r="Q30" s="14">
        <v>0.9</v>
      </c>
      <c r="R30" s="20" t="s">
        <v>161</v>
      </c>
    </row>
    <row r="31" spans="2:18" ht="52.5" thickBot="1" x14ac:dyDescent="0.3">
      <c r="B31" s="19" t="s">
        <v>162</v>
      </c>
      <c r="C31" s="13" t="s">
        <v>150</v>
      </c>
      <c r="D31" s="13" t="s">
        <v>163</v>
      </c>
      <c r="E31" s="14" t="s">
        <v>164</v>
      </c>
      <c r="F31" s="14">
        <v>0.14399999999999999</v>
      </c>
      <c r="G31" s="15">
        <v>36000</v>
      </c>
      <c r="H31" s="14">
        <v>2.2000000000000002</v>
      </c>
      <c r="I31" s="14">
        <v>1.82</v>
      </c>
      <c r="J31" s="14">
        <v>0.32</v>
      </c>
      <c r="K31" s="14">
        <v>99.9</v>
      </c>
      <c r="L31" s="14">
        <v>0.1</v>
      </c>
      <c r="M31" s="14">
        <v>5</v>
      </c>
      <c r="N31" s="14">
        <v>0.01</v>
      </c>
      <c r="O31" s="14">
        <v>2602</v>
      </c>
      <c r="P31" s="15">
        <v>35986</v>
      </c>
      <c r="Q31" s="14">
        <v>0.8</v>
      </c>
      <c r="R31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2F79-8377-474D-BDCE-C64E183EBE53}">
  <dimension ref="A1:AA53"/>
  <sheetViews>
    <sheetView tabSelected="1" topLeftCell="A2" workbookViewId="0">
      <selection activeCell="Q21" sqref="Q21"/>
    </sheetView>
  </sheetViews>
  <sheetFormatPr defaultRowHeight="15" x14ac:dyDescent="0.25"/>
  <sheetData>
    <row r="1" spans="1:27" ht="31.5" customHeight="1" x14ac:dyDescent="0.25">
      <c r="A1" s="30" t="s">
        <v>64</v>
      </c>
      <c r="B1" s="36" t="s">
        <v>269</v>
      </c>
      <c r="C1" s="36" t="s">
        <v>270</v>
      </c>
      <c r="D1" s="30" t="s">
        <v>271</v>
      </c>
      <c r="E1" s="30"/>
      <c r="F1" s="30"/>
      <c r="G1" s="30"/>
      <c r="H1" s="30"/>
      <c r="I1" s="30"/>
      <c r="J1" s="30"/>
      <c r="K1" s="30"/>
      <c r="L1" s="30"/>
      <c r="M1" s="30" t="s">
        <v>376</v>
      </c>
      <c r="N1" s="30"/>
      <c r="O1" s="30"/>
      <c r="P1" s="30"/>
      <c r="Q1" s="30"/>
      <c r="R1" s="38" t="s">
        <v>272</v>
      </c>
      <c r="S1" s="38"/>
      <c r="T1" s="38"/>
      <c r="U1" s="38"/>
      <c r="V1" s="38"/>
      <c r="W1" s="38"/>
      <c r="X1" s="38"/>
    </row>
    <row r="2" spans="1:27" ht="43.5" thickBot="1" x14ac:dyDescent="0.3">
      <c r="A2" s="35"/>
      <c r="B2" s="37"/>
      <c r="C2" s="37"/>
      <c r="D2" s="8" t="s">
        <v>273</v>
      </c>
      <c r="E2" s="7" t="s">
        <v>274</v>
      </c>
      <c r="F2" s="24" t="s">
        <v>275</v>
      </c>
      <c r="G2" s="8" t="s">
        <v>276</v>
      </c>
      <c r="H2" s="7" t="s">
        <v>277</v>
      </c>
      <c r="I2" s="7" t="s">
        <v>278</v>
      </c>
      <c r="J2" s="7" t="s">
        <v>279</v>
      </c>
      <c r="K2" s="24" t="s">
        <v>280</v>
      </c>
      <c r="L2" s="26" t="s">
        <v>281</v>
      </c>
      <c r="M2" s="7" t="s">
        <v>29</v>
      </c>
      <c r="N2" s="7" t="s">
        <v>277</v>
      </c>
      <c r="O2" s="7" t="s">
        <v>278</v>
      </c>
      <c r="P2" s="24" t="s">
        <v>280</v>
      </c>
      <c r="Q2" s="25" t="s">
        <v>282</v>
      </c>
      <c r="R2" s="8" t="s">
        <v>283</v>
      </c>
      <c r="S2" s="24" t="s">
        <v>275</v>
      </c>
      <c r="T2" s="7" t="s">
        <v>29</v>
      </c>
      <c r="U2" s="7" t="s">
        <v>278</v>
      </c>
      <c r="V2" s="7" t="s">
        <v>284</v>
      </c>
      <c r="W2" s="24" t="s">
        <v>280</v>
      </c>
      <c r="X2" s="25" t="s">
        <v>282</v>
      </c>
    </row>
    <row r="4" spans="1:27" ht="15.75" customHeight="1" thickBot="1" x14ac:dyDescent="0.3">
      <c r="A4" s="39" t="s">
        <v>285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7" x14ac:dyDescent="0.25">
      <c r="A5" s="12" t="s">
        <v>165</v>
      </c>
      <c r="B5" s="22">
        <v>550</v>
      </c>
      <c r="C5" s="22">
        <v>10</v>
      </c>
      <c r="D5" s="22">
        <v>20</v>
      </c>
      <c r="E5" s="22">
        <v>3.4</v>
      </c>
      <c r="F5" s="22" t="s">
        <v>166</v>
      </c>
      <c r="G5" s="22">
        <v>10</v>
      </c>
      <c r="H5" s="22">
        <v>14</v>
      </c>
      <c r="I5" s="22">
        <v>1</v>
      </c>
      <c r="J5" s="22">
        <v>323</v>
      </c>
      <c r="K5" s="22">
        <v>1.24</v>
      </c>
      <c r="L5" s="22">
        <v>0.1</v>
      </c>
      <c r="M5" s="22">
        <v>57</v>
      </c>
      <c r="N5" s="22">
        <v>86</v>
      </c>
      <c r="O5" s="22">
        <v>2.2999999999999998</v>
      </c>
      <c r="P5" s="22">
        <v>1.06</v>
      </c>
      <c r="Q5" s="22">
        <v>0.08</v>
      </c>
      <c r="R5" s="22">
        <v>3.4</v>
      </c>
      <c r="S5" s="22" t="s">
        <v>167</v>
      </c>
      <c r="T5" s="22">
        <v>67</v>
      </c>
      <c r="U5" s="22">
        <v>3.3</v>
      </c>
      <c r="V5" s="22">
        <v>21</v>
      </c>
      <c r="W5" s="22">
        <v>1.0900000000000001</v>
      </c>
      <c r="X5" s="22">
        <v>0.08</v>
      </c>
      <c r="Z5">
        <v>1.06</v>
      </c>
      <c r="AA5">
        <f>MIN(Z5:Z37)</f>
        <v>0.86</v>
      </c>
    </row>
    <row r="6" spans="1:27" x14ac:dyDescent="0.25">
      <c r="A6" s="11" t="s">
        <v>168</v>
      </c>
      <c r="B6" s="21">
        <v>172</v>
      </c>
      <c r="C6" s="21" t="s">
        <v>169</v>
      </c>
      <c r="D6" s="21">
        <v>34</v>
      </c>
      <c r="E6" s="21">
        <v>12</v>
      </c>
      <c r="F6" s="21" t="s">
        <v>170</v>
      </c>
      <c r="G6" s="21">
        <v>13</v>
      </c>
      <c r="H6" s="21">
        <v>15</v>
      </c>
      <c r="I6" s="21">
        <v>0.7</v>
      </c>
      <c r="J6" s="21">
        <v>101</v>
      </c>
      <c r="K6" s="21">
        <v>1.02</v>
      </c>
      <c r="L6" s="21">
        <v>0.08</v>
      </c>
      <c r="M6" s="21">
        <v>76</v>
      </c>
      <c r="N6" s="21">
        <v>85</v>
      </c>
      <c r="O6" s="21">
        <v>4.0999999999999996</v>
      </c>
      <c r="P6" s="21">
        <v>1.07</v>
      </c>
      <c r="Q6" s="21">
        <v>0.08</v>
      </c>
      <c r="R6" s="21">
        <v>9.6</v>
      </c>
      <c r="S6" s="21" t="s">
        <v>171</v>
      </c>
      <c r="T6" s="21">
        <v>89</v>
      </c>
      <c r="U6" s="21">
        <v>1.8</v>
      </c>
      <c r="V6" s="21">
        <v>21</v>
      </c>
      <c r="W6" s="21">
        <v>1.06</v>
      </c>
      <c r="X6" s="21">
        <v>0.08</v>
      </c>
      <c r="Z6">
        <v>1.07</v>
      </c>
      <c r="AA6">
        <f>MAX(Z5:Z37)</f>
        <v>1.37</v>
      </c>
    </row>
    <row r="7" spans="1:27" x14ac:dyDescent="0.25">
      <c r="A7" s="11" t="s">
        <v>172</v>
      </c>
      <c r="B7" s="21">
        <v>643</v>
      </c>
      <c r="C7" s="21">
        <v>10</v>
      </c>
      <c r="D7" s="21">
        <v>21</v>
      </c>
      <c r="E7" s="21">
        <v>4.4000000000000004</v>
      </c>
      <c r="F7" s="21" t="s">
        <v>173</v>
      </c>
      <c r="G7" s="21">
        <v>7.6</v>
      </c>
      <c r="H7" s="21">
        <v>16</v>
      </c>
      <c r="I7" s="21">
        <v>0.9</v>
      </c>
      <c r="J7" s="21">
        <v>33</v>
      </c>
      <c r="K7" s="21">
        <v>1.08</v>
      </c>
      <c r="L7" s="21">
        <v>0.05</v>
      </c>
      <c r="M7" s="21">
        <v>39</v>
      </c>
      <c r="N7" s="21">
        <v>84</v>
      </c>
      <c r="O7" s="21">
        <v>5.2</v>
      </c>
      <c r="P7" s="21">
        <v>1.26</v>
      </c>
      <c r="Q7" s="21">
        <v>0.05</v>
      </c>
      <c r="R7" s="21">
        <v>5</v>
      </c>
      <c r="S7" s="21" t="s">
        <v>166</v>
      </c>
      <c r="T7" s="21">
        <v>47</v>
      </c>
      <c r="U7" s="21">
        <v>6.1</v>
      </c>
      <c r="V7" s="21">
        <v>7.4</v>
      </c>
      <c r="W7" s="21">
        <v>1.23</v>
      </c>
      <c r="X7" s="21">
        <v>0.05</v>
      </c>
      <c r="Z7">
        <v>1.26</v>
      </c>
      <c r="AA7">
        <f>AVERAGE(Z5:Z37)</f>
        <v>1.1071999999999997</v>
      </c>
    </row>
    <row r="8" spans="1:27" x14ac:dyDescent="0.25">
      <c r="A8" s="11" t="s">
        <v>174</v>
      </c>
      <c r="B8" s="21">
        <v>725</v>
      </c>
      <c r="C8" s="21">
        <v>15</v>
      </c>
      <c r="D8" s="21">
        <v>30</v>
      </c>
      <c r="E8" s="21">
        <v>4.9000000000000004</v>
      </c>
      <c r="F8" s="21" t="s">
        <v>175</v>
      </c>
      <c r="G8" s="21">
        <v>8.4</v>
      </c>
      <c r="H8" s="21">
        <v>16</v>
      </c>
      <c r="I8" s="21">
        <v>1.5</v>
      </c>
      <c r="J8" s="21">
        <v>48</v>
      </c>
      <c r="K8" s="21">
        <v>1.1499999999999999</v>
      </c>
      <c r="L8" s="21">
        <v>0.1</v>
      </c>
      <c r="M8" s="21">
        <v>44</v>
      </c>
      <c r="N8" s="21">
        <v>84</v>
      </c>
      <c r="O8" s="21">
        <v>4.8</v>
      </c>
      <c r="P8" s="21">
        <v>1.37</v>
      </c>
      <c r="Q8" s="21">
        <v>7.0000000000000007E-2</v>
      </c>
      <c r="R8" s="21">
        <v>6.6</v>
      </c>
      <c r="S8" s="21" t="s">
        <v>167</v>
      </c>
      <c r="T8" s="21">
        <v>52</v>
      </c>
      <c r="U8" s="21">
        <v>6.2</v>
      </c>
      <c r="V8" s="21">
        <v>8</v>
      </c>
      <c r="W8" s="21">
        <v>1.33</v>
      </c>
      <c r="X8" s="21">
        <v>0.08</v>
      </c>
      <c r="Z8">
        <v>1.37</v>
      </c>
      <c r="AA8">
        <f>2*STDEV(Z5:Z37)</f>
        <v>0.25732728835732915</v>
      </c>
    </row>
    <row r="9" spans="1:27" x14ac:dyDescent="0.25">
      <c r="A9" s="11" t="s">
        <v>176</v>
      </c>
      <c r="B9" s="21">
        <v>130</v>
      </c>
      <c r="C9" s="21">
        <v>10</v>
      </c>
      <c r="D9" s="21">
        <v>36</v>
      </c>
      <c r="E9" s="21">
        <v>11</v>
      </c>
      <c r="F9" s="21" t="s">
        <v>177</v>
      </c>
      <c r="G9" s="21">
        <v>16</v>
      </c>
      <c r="H9" s="21">
        <v>21</v>
      </c>
      <c r="I9" s="21">
        <v>1.1000000000000001</v>
      </c>
      <c r="J9" s="21">
        <v>71</v>
      </c>
      <c r="K9" s="21">
        <v>1.1499999999999999</v>
      </c>
      <c r="L9" s="21">
        <v>0.06</v>
      </c>
      <c r="M9" s="21">
        <v>64</v>
      </c>
      <c r="N9" s="21">
        <v>79</v>
      </c>
      <c r="O9" s="21">
        <v>4.5</v>
      </c>
      <c r="P9" s="21">
        <v>1.08</v>
      </c>
      <c r="Q9" s="21">
        <v>0.08</v>
      </c>
      <c r="R9" s="21">
        <v>10.6</v>
      </c>
      <c r="S9" s="21" t="s">
        <v>178</v>
      </c>
      <c r="T9" s="21">
        <v>80</v>
      </c>
      <c r="U9" s="21">
        <v>5.6</v>
      </c>
      <c r="V9" s="21">
        <v>14</v>
      </c>
      <c r="W9" s="21">
        <v>1.0900000000000001</v>
      </c>
      <c r="X9" s="21">
        <v>7.0000000000000007E-2</v>
      </c>
      <c r="Z9">
        <v>1.08</v>
      </c>
      <c r="AA9">
        <f>AA7+AA8</f>
        <v>1.3645272883573289</v>
      </c>
    </row>
    <row r="10" spans="1:27" x14ac:dyDescent="0.25">
      <c r="A10" s="11" t="s">
        <v>179</v>
      </c>
      <c r="B10" s="21">
        <v>106</v>
      </c>
      <c r="C10" s="21">
        <v>10</v>
      </c>
      <c r="D10" s="21">
        <v>44</v>
      </c>
      <c r="E10" s="21">
        <v>7.9</v>
      </c>
      <c r="F10" s="21" t="s">
        <v>180</v>
      </c>
      <c r="G10" s="21">
        <v>11</v>
      </c>
      <c r="H10" s="21">
        <v>24</v>
      </c>
      <c r="I10" s="21">
        <v>1.3</v>
      </c>
      <c r="J10" s="21">
        <v>71</v>
      </c>
      <c r="K10" s="21">
        <v>1.1399999999999999</v>
      </c>
      <c r="L10" s="21">
        <v>7.0000000000000007E-2</v>
      </c>
      <c r="M10" s="21">
        <v>37</v>
      </c>
      <c r="N10" s="21">
        <v>76</v>
      </c>
      <c r="O10" s="21">
        <v>3</v>
      </c>
      <c r="P10" s="21">
        <v>1.04</v>
      </c>
      <c r="Q10" s="21">
        <v>0.05</v>
      </c>
      <c r="R10" s="21">
        <v>7.8</v>
      </c>
      <c r="S10" s="21" t="s">
        <v>181</v>
      </c>
      <c r="T10" s="21">
        <v>49</v>
      </c>
      <c r="U10" s="21">
        <v>4.4000000000000004</v>
      </c>
      <c r="V10" s="21">
        <v>11</v>
      </c>
      <c r="W10" s="21">
        <v>1.07</v>
      </c>
      <c r="X10" s="21">
        <v>0.06</v>
      </c>
      <c r="Z10">
        <v>1.04</v>
      </c>
    </row>
    <row r="11" spans="1:27" x14ac:dyDescent="0.25">
      <c r="A11" s="11" t="s">
        <v>182</v>
      </c>
      <c r="B11" s="21">
        <v>100</v>
      </c>
      <c r="C11" s="21">
        <v>5</v>
      </c>
      <c r="D11" s="21">
        <v>25</v>
      </c>
      <c r="E11" s="21">
        <v>3.4</v>
      </c>
      <c r="F11" s="21" t="s">
        <v>170</v>
      </c>
      <c r="G11" s="21">
        <v>5.5</v>
      </c>
      <c r="H11" s="21">
        <v>16</v>
      </c>
      <c r="I11" s="21">
        <v>0.3</v>
      </c>
      <c r="J11" s="21">
        <v>20</v>
      </c>
      <c r="K11" s="21">
        <v>1.3</v>
      </c>
      <c r="L11" s="21">
        <v>0.08</v>
      </c>
      <c r="M11" s="21">
        <v>29</v>
      </c>
      <c r="N11" s="21">
        <v>84</v>
      </c>
      <c r="O11" s="21">
        <v>5.0999999999999996</v>
      </c>
      <c r="P11" s="21">
        <v>1.05</v>
      </c>
      <c r="Q11" s="21">
        <v>0.06</v>
      </c>
      <c r="R11" s="21">
        <v>3.7</v>
      </c>
      <c r="S11" s="21" t="s">
        <v>171</v>
      </c>
      <c r="T11" s="21">
        <v>35</v>
      </c>
      <c r="U11" s="21">
        <v>5.4</v>
      </c>
      <c r="V11" s="21">
        <v>6.5</v>
      </c>
      <c r="W11" s="21">
        <v>1.0900000000000001</v>
      </c>
      <c r="X11" s="21">
        <v>0.06</v>
      </c>
      <c r="Z11">
        <v>1.05</v>
      </c>
    </row>
    <row r="12" spans="1:27" x14ac:dyDescent="0.25">
      <c r="A12" s="11" t="s">
        <v>183</v>
      </c>
      <c r="B12" s="21">
        <v>340</v>
      </c>
      <c r="C12" s="21">
        <v>5</v>
      </c>
      <c r="D12" s="21">
        <v>36</v>
      </c>
      <c r="E12" s="21">
        <v>7.6</v>
      </c>
      <c r="F12" s="21" t="s">
        <v>173</v>
      </c>
      <c r="G12" s="21">
        <v>10</v>
      </c>
      <c r="H12" s="21">
        <v>13</v>
      </c>
      <c r="I12" s="21">
        <v>0.7</v>
      </c>
      <c r="J12" s="21">
        <v>94</v>
      </c>
      <c r="K12" s="21">
        <v>0.91</v>
      </c>
      <c r="L12" s="21">
        <v>0.1</v>
      </c>
      <c r="M12" s="21">
        <v>66</v>
      </c>
      <c r="N12" s="21">
        <v>87</v>
      </c>
      <c r="O12" s="21">
        <v>4.7</v>
      </c>
      <c r="P12" s="21">
        <v>1.2</v>
      </c>
      <c r="Q12" s="21">
        <v>7.0000000000000007E-2</v>
      </c>
      <c r="R12" s="21">
        <v>8.1</v>
      </c>
      <c r="S12" s="21" t="s">
        <v>177</v>
      </c>
      <c r="T12" s="21">
        <v>76</v>
      </c>
      <c r="U12" s="21">
        <v>5.4</v>
      </c>
      <c r="V12" s="21">
        <v>14</v>
      </c>
      <c r="W12" s="21">
        <v>1.1599999999999999</v>
      </c>
      <c r="X12" s="21">
        <v>0.08</v>
      </c>
      <c r="Z12">
        <v>1.2</v>
      </c>
    </row>
    <row r="13" spans="1:27" x14ac:dyDescent="0.25">
      <c r="A13" s="11" t="s">
        <v>184</v>
      </c>
      <c r="B13" s="21">
        <v>309</v>
      </c>
      <c r="C13" s="21">
        <v>5</v>
      </c>
      <c r="D13" s="21">
        <v>45</v>
      </c>
      <c r="E13" s="21">
        <v>4.0999999999999996</v>
      </c>
      <c r="F13" s="21" t="s">
        <v>166</v>
      </c>
      <c r="G13" s="21">
        <v>15</v>
      </c>
      <c r="H13" s="21">
        <v>17</v>
      </c>
      <c r="I13" s="21">
        <v>0.4</v>
      </c>
      <c r="J13" s="21">
        <v>55</v>
      </c>
      <c r="K13" s="21">
        <v>1.04</v>
      </c>
      <c r="L13" s="21">
        <v>7.0000000000000007E-2</v>
      </c>
      <c r="M13" s="21">
        <v>72</v>
      </c>
      <c r="N13" s="21">
        <v>83</v>
      </c>
      <c r="O13" s="21">
        <v>2.6</v>
      </c>
      <c r="P13" s="21">
        <v>1.17</v>
      </c>
      <c r="Q13" s="21">
        <v>7.0000000000000007E-2</v>
      </c>
      <c r="R13" s="21">
        <v>9.9</v>
      </c>
      <c r="S13" s="21" t="s">
        <v>185</v>
      </c>
      <c r="T13" s="21">
        <v>88</v>
      </c>
      <c r="U13" s="21">
        <v>3</v>
      </c>
      <c r="V13" s="21">
        <v>29</v>
      </c>
      <c r="W13" s="21">
        <v>1.1499999999999999</v>
      </c>
      <c r="X13" s="21">
        <v>7.0000000000000007E-2</v>
      </c>
      <c r="Z13">
        <v>1.17</v>
      </c>
    </row>
    <row r="14" spans="1:27" x14ac:dyDescent="0.25">
      <c r="A14" s="11" t="s">
        <v>186</v>
      </c>
      <c r="B14" s="21">
        <v>250</v>
      </c>
      <c r="C14" s="21">
        <v>5</v>
      </c>
      <c r="D14" s="21">
        <v>51</v>
      </c>
      <c r="E14" s="21">
        <v>8.6999999999999993</v>
      </c>
      <c r="F14" s="21" t="s">
        <v>166</v>
      </c>
      <c r="G14" s="21">
        <v>9.1</v>
      </c>
      <c r="H14" s="21">
        <v>11</v>
      </c>
      <c r="I14" s="21">
        <v>0.1</v>
      </c>
      <c r="J14" s="21">
        <v>29</v>
      </c>
      <c r="K14" s="21">
        <v>0.98</v>
      </c>
      <c r="L14" s="21">
        <v>0.09</v>
      </c>
      <c r="M14" s="21">
        <v>75</v>
      </c>
      <c r="N14" s="21">
        <v>89</v>
      </c>
      <c r="O14" s="21">
        <v>2.5</v>
      </c>
      <c r="P14" s="21">
        <v>1.1399999999999999</v>
      </c>
      <c r="Q14" s="21">
        <v>0.06</v>
      </c>
      <c r="R14" s="21">
        <v>9.6999999999999993</v>
      </c>
      <c r="S14" s="21" t="s">
        <v>170</v>
      </c>
      <c r="T14" s="21">
        <v>84</v>
      </c>
      <c r="U14" s="21">
        <v>2.6</v>
      </c>
      <c r="V14" s="21">
        <v>32</v>
      </c>
      <c r="W14" s="21">
        <v>1.1200000000000001</v>
      </c>
      <c r="X14" s="21">
        <v>0.08</v>
      </c>
      <c r="Z14">
        <v>1.1399999999999999</v>
      </c>
    </row>
    <row r="15" spans="1:27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Z15">
        <v>1.04</v>
      </c>
    </row>
    <row r="16" spans="1:27" x14ac:dyDescent="0.25">
      <c r="A16" s="34" t="s">
        <v>187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Z16">
        <v>0.92</v>
      </c>
    </row>
    <row r="17" spans="1:26" x14ac:dyDescent="0.25">
      <c r="A17" s="11" t="s">
        <v>188</v>
      </c>
      <c r="B17" s="21" t="s">
        <v>189</v>
      </c>
      <c r="C17" s="21">
        <v>2.2000000000000002</v>
      </c>
      <c r="D17" s="21">
        <v>34</v>
      </c>
      <c r="E17" s="21">
        <v>2.9</v>
      </c>
      <c r="F17" s="21" t="s">
        <v>175</v>
      </c>
      <c r="G17" s="21">
        <v>7.8</v>
      </c>
      <c r="H17" s="21">
        <v>20</v>
      </c>
      <c r="I17" s="21">
        <v>0.7</v>
      </c>
      <c r="J17" s="21">
        <v>21</v>
      </c>
      <c r="K17" s="21">
        <v>1.28</v>
      </c>
      <c r="L17" s="21">
        <v>7.0000000000000007E-2</v>
      </c>
      <c r="M17" s="21">
        <v>30</v>
      </c>
      <c r="N17" s="21">
        <v>80</v>
      </c>
      <c r="O17" s="21">
        <v>2.6</v>
      </c>
      <c r="P17" s="21">
        <v>1.04</v>
      </c>
      <c r="Q17" s="21">
        <v>0.08</v>
      </c>
      <c r="R17" s="21">
        <v>5.4</v>
      </c>
      <c r="S17" s="21" t="s">
        <v>178</v>
      </c>
      <c r="T17" s="21">
        <v>38</v>
      </c>
      <c r="U17" s="21">
        <v>3.3</v>
      </c>
      <c r="V17" s="21">
        <v>13</v>
      </c>
      <c r="W17" s="21">
        <v>1.0900000000000001</v>
      </c>
      <c r="X17" s="21">
        <v>7.0000000000000007E-2</v>
      </c>
      <c r="Z17">
        <v>0.86</v>
      </c>
    </row>
    <row r="18" spans="1:26" ht="28.5" x14ac:dyDescent="0.25">
      <c r="A18" s="11" t="s">
        <v>190</v>
      </c>
      <c r="B18" s="21" t="s">
        <v>191</v>
      </c>
      <c r="C18" s="21">
        <v>2.2000000000000002</v>
      </c>
      <c r="D18" s="21">
        <v>36</v>
      </c>
      <c r="E18" s="21">
        <v>4</v>
      </c>
      <c r="F18" s="21" t="s">
        <v>180</v>
      </c>
      <c r="G18" s="21">
        <v>9.6</v>
      </c>
      <c r="H18" s="21">
        <v>21</v>
      </c>
      <c r="I18" s="21">
        <v>0.8</v>
      </c>
      <c r="J18" s="21">
        <v>29</v>
      </c>
      <c r="K18" s="21">
        <v>1.28</v>
      </c>
      <c r="L18" s="21">
        <v>7.0000000000000007E-2</v>
      </c>
      <c r="M18" s="21">
        <v>36</v>
      </c>
      <c r="N18" s="21">
        <v>79</v>
      </c>
      <c r="O18" s="21">
        <v>2.2999999999999998</v>
      </c>
      <c r="P18" s="21">
        <v>0.92</v>
      </c>
      <c r="Q18" s="21">
        <v>7.0000000000000007E-2</v>
      </c>
      <c r="R18" s="21">
        <v>5.9</v>
      </c>
      <c r="S18" s="21" t="s">
        <v>177</v>
      </c>
      <c r="T18" s="21">
        <v>46</v>
      </c>
      <c r="U18" s="21">
        <v>3.2</v>
      </c>
      <c r="V18" s="21">
        <v>16</v>
      </c>
      <c r="W18" s="21">
        <v>0.99</v>
      </c>
      <c r="X18" s="21">
        <v>7.0000000000000007E-2</v>
      </c>
      <c r="Z18" t="s">
        <v>178</v>
      </c>
    </row>
    <row r="19" spans="1:26" ht="28.5" x14ac:dyDescent="0.25">
      <c r="A19" s="11" t="s">
        <v>192</v>
      </c>
      <c r="B19" s="21" t="s">
        <v>193</v>
      </c>
      <c r="C19" s="21">
        <v>2.2000000000000002</v>
      </c>
      <c r="D19" s="21">
        <v>32</v>
      </c>
      <c r="E19" s="21">
        <v>3.7</v>
      </c>
      <c r="F19" s="21" t="s">
        <v>194</v>
      </c>
      <c r="G19" s="21">
        <v>9.6</v>
      </c>
      <c r="H19" s="21">
        <v>21</v>
      </c>
      <c r="I19" s="21">
        <v>0.9</v>
      </c>
      <c r="J19" s="21">
        <v>39</v>
      </c>
      <c r="K19" s="21">
        <v>1.28</v>
      </c>
      <c r="L19" s="21">
        <v>7.0000000000000007E-2</v>
      </c>
      <c r="M19" s="21">
        <v>37</v>
      </c>
      <c r="N19" s="21">
        <v>79</v>
      </c>
      <c r="O19" s="21">
        <v>2.6</v>
      </c>
      <c r="P19" s="21">
        <v>0.86</v>
      </c>
      <c r="Q19" s="21">
        <v>7.0000000000000007E-2</v>
      </c>
      <c r="R19" s="21">
        <v>6</v>
      </c>
      <c r="S19" s="21" t="s">
        <v>177</v>
      </c>
      <c r="T19" s="21">
        <v>47</v>
      </c>
      <c r="U19" s="21">
        <v>3.4</v>
      </c>
      <c r="V19" s="21">
        <v>15</v>
      </c>
      <c r="W19" s="21">
        <v>0.94</v>
      </c>
      <c r="X19" s="21">
        <v>7.0000000000000007E-2</v>
      </c>
      <c r="Z19">
        <v>0.97</v>
      </c>
    </row>
    <row r="20" spans="1:26" ht="28.5" x14ac:dyDescent="0.25">
      <c r="A20" s="11" t="s">
        <v>195</v>
      </c>
      <c r="B20" s="21" t="s">
        <v>196</v>
      </c>
      <c r="C20" s="21">
        <v>2.2000000000000002</v>
      </c>
      <c r="D20" s="21">
        <v>30</v>
      </c>
      <c r="E20" s="21">
        <v>3.4</v>
      </c>
      <c r="F20" s="21" t="s">
        <v>175</v>
      </c>
      <c r="G20" s="21">
        <v>11</v>
      </c>
      <c r="H20" s="21">
        <v>24</v>
      </c>
      <c r="I20" s="21">
        <v>1.1000000000000001</v>
      </c>
      <c r="J20" s="21">
        <v>23</v>
      </c>
      <c r="K20" s="21" t="s">
        <v>178</v>
      </c>
      <c r="L20" s="21" t="s">
        <v>178</v>
      </c>
      <c r="M20" s="21">
        <v>36</v>
      </c>
      <c r="N20" s="21">
        <v>76</v>
      </c>
      <c r="O20" s="21">
        <v>3.3</v>
      </c>
      <c r="P20" s="21" t="s">
        <v>178</v>
      </c>
      <c r="Q20" s="21" t="s">
        <v>178</v>
      </c>
      <c r="R20" s="21">
        <v>5.0999999999999996</v>
      </c>
      <c r="S20" s="21" t="s">
        <v>175</v>
      </c>
      <c r="T20" s="21">
        <v>47</v>
      </c>
      <c r="U20" s="21">
        <v>4.4000000000000004</v>
      </c>
      <c r="V20" s="21">
        <v>11</v>
      </c>
      <c r="W20" s="21" t="s">
        <v>178</v>
      </c>
      <c r="X20" s="21" t="s">
        <v>178</v>
      </c>
      <c r="Z20">
        <v>0.9</v>
      </c>
    </row>
    <row r="21" spans="1:26" ht="28.5" x14ac:dyDescent="0.25">
      <c r="A21" s="11" t="s">
        <v>197</v>
      </c>
      <c r="B21" s="21" t="s">
        <v>198</v>
      </c>
      <c r="C21" s="21">
        <v>2.2000000000000002</v>
      </c>
      <c r="D21" s="21">
        <v>22</v>
      </c>
      <c r="E21" s="21">
        <v>2.2000000000000002</v>
      </c>
      <c r="F21" s="21" t="s">
        <v>199</v>
      </c>
      <c r="G21" s="21">
        <v>6</v>
      </c>
      <c r="H21" s="21">
        <v>20</v>
      </c>
      <c r="I21" s="21">
        <v>0.9</v>
      </c>
      <c r="J21" s="21">
        <v>18</v>
      </c>
      <c r="K21" s="21">
        <v>1.71</v>
      </c>
      <c r="L21" s="21">
        <v>0.08</v>
      </c>
      <c r="M21" s="21">
        <v>25</v>
      </c>
      <c r="N21" s="21">
        <v>80</v>
      </c>
      <c r="O21" s="21">
        <v>3.2</v>
      </c>
      <c r="P21" s="21">
        <v>0.97</v>
      </c>
      <c r="Q21" s="21">
        <v>0.08</v>
      </c>
      <c r="R21" s="21">
        <v>3.3</v>
      </c>
      <c r="S21" s="21" t="s">
        <v>199</v>
      </c>
      <c r="T21" s="21">
        <v>31</v>
      </c>
      <c r="U21" s="21">
        <v>4.0999999999999996</v>
      </c>
      <c r="V21" s="21">
        <v>8.4</v>
      </c>
      <c r="W21" s="21">
        <v>1.1100000000000001</v>
      </c>
      <c r="X21" s="21">
        <v>0.08</v>
      </c>
      <c r="Z21" t="s">
        <v>178</v>
      </c>
    </row>
    <row r="22" spans="1:26" ht="28.5" x14ac:dyDescent="0.25">
      <c r="A22" s="11" t="s">
        <v>200</v>
      </c>
      <c r="B22" s="21" t="s">
        <v>201</v>
      </c>
      <c r="C22" s="21">
        <v>2.2000000000000002</v>
      </c>
      <c r="D22" s="21">
        <v>24</v>
      </c>
      <c r="E22" s="21">
        <v>2.9</v>
      </c>
      <c r="F22" s="21" t="s">
        <v>202</v>
      </c>
      <c r="G22" s="21">
        <v>9.1</v>
      </c>
      <c r="H22" s="21">
        <v>24</v>
      </c>
      <c r="I22" s="21">
        <v>1.2</v>
      </c>
      <c r="J22" s="21">
        <v>28</v>
      </c>
      <c r="K22" s="21">
        <v>1.83</v>
      </c>
      <c r="L22" s="21">
        <v>7.0000000000000007E-2</v>
      </c>
      <c r="M22" s="21">
        <v>29</v>
      </c>
      <c r="N22" s="21">
        <v>76</v>
      </c>
      <c r="O22" s="21">
        <v>3.1</v>
      </c>
      <c r="P22" s="21">
        <v>0.9</v>
      </c>
      <c r="Q22" s="21">
        <v>0.09</v>
      </c>
      <c r="R22" s="21">
        <v>4</v>
      </c>
      <c r="S22" s="21" t="s">
        <v>202</v>
      </c>
      <c r="T22" s="21">
        <v>38</v>
      </c>
      <c r="U22" s="21">
        <v>4.2</v>
      </c>
      <c r="V22" s="21">
        <v>10</v>
      </c>
      <c r="W22" s="21">
        <v>1.1200000000000001</v>
      </c>
      <c r="X22" s="21">
        <v>0.09</v>
      </c>
      <c r="Z22">
        <v>0.89</v>
      </c>
    </row>
    <row r="23" spans="1:26" ht="28.5" x14ac:dyDescent="0.25">
      <c r="A23" s="11" t="s">
        <v>203</v>
      </c>
      <c r="B23" s="21" t="s">
        <v>204</v>
      </c>
      <c r="C23" s="21">
        <v>2.2000000000000002</v>
      </c>
      <c r="D23" s="21">
        <v>19</v>
      </c>
      <c r="E23" s="21">
        <v>3.2</v>
      </c>
      <c r="F23" s="21" t="s">
        <v>170</v>
      </c>
      <c r="G23" s="21">
        <v>15</v>
      </c>
      <c r="H23" s="21">
        <v>30</v>
      </c>
      <c r="I23" s="21">
        <v>0.5</v>
      </c>
      <c r="J23" s="21">
        <v>31</v>
      </c>
      <c r="K23" s="21" t="s">
        <v>178</v>
      </c>
      <c r="L23" s="21" t="s">
        <v>178</v>
      </c>
      <c r="M23" s="21">
        <v>35</v>
      </c>
      <c r="N23" s="21">
        <v>70</v>
      </c>
      <c r="O23" s="21">
        <v>3.2</v>
      </c>
      <c r="P23" s="21" t="s">
        <v>178</v>
      </c>
      <c r="Q23" s="21" t="s">
        <v>178</v>
      </c>
      <c r="R23" s="21">
        <v>5.0999999999999996</v>
      </c>
      <c r="S23" s="21" t="s">
        <v>166</v>
      </c>
      <c r="T23" s="21">
        <v>50</v>
      </c>
      <c r="U23" s="21">
        <v>3.7</v>
      </c>
      <c r="V23" s="21">
        <v>13</v>
      </c>
      <c r="W23" s="21" t="s">
        <v>178</v>
      </c>
      <c r="X23" s="21" t="s">
        <v>178</v>
      </c>
      <c r="Z23">
        <v>1.1499999999999999</v>
      </c>
    </row>
    <row r="24" spans="1:26" ht="28.5" x14ac:dyDescent="0.25">
      <c r="A24" s="11" t="s">
        <v>205</v>
      </c>
      <c r="B24" s="21" t="s">
        <v>206</v>
      </c>
      <c r="C24" s="21">
        <v>2.2000000000000002</v>
      </c>
      <c r="D24" s="21">
        <v>20</v>
      </c>
      <c r="E24" s="21">
        <v>3.1</v>
      </c>
      <c r="F24" s="21" t="s">
        <v>166</v>
      </c>
      <c r="G24" s="21">
        <v>7.5</v>
      </c>
      <c r="H24" s="21">
        <v>20</v>
      </c>
      <c r="I24" s="21">
        <v>0.8</v>
      </c>
      <c r="J24" s="21">
        <v>15</v>
      </c>
      <c r="K24" s="21">
        <v>1.4</v>
      </c>
      <c r="L24" s="21">
        <v>0.08</v>
      </c>
      <c r="M24" s="21">
        <v>30</v>
      </c>
      <c r="N24" s="21">
        <v>80</v>
      </c>
      <c r="O24" s="21">
        <v>3</v>
      </c>
      <c r="P24" s="21">
        <v>0.89</v>
      </c>
      <c r="Q24" s="21">
        <v>0.06</v>
      </c>
      <c r="R24" s="21">
        <v>3.7</v>
      </c>
      <c r="S24" s="21" t="s">
        <v>178</v>
      </c>
      <c r="T24" s="21">
        <v>37</v>
      </c>
      <c r="U24" s="21">
        <v>3.9</v>
      </c>
      <c r="V24" s="21">
        <v>11</v>
      </c>
      <c r="W24" s="21">
        <v>0.99</v>
      </c>
      <c r="X24" s="21">
        <v>7.0000000000000007E-2</v>
      </c>
      <c r="Z24" t="s">
        <v>178</v>
      </c>
    </row>
    <row r="25" spans="1:26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Z25" t="s">
        <v>178</v>
      </c>
    </row>
    <row r="26" spans="1:26" x14ac:dyDescent="0.25">
      <c r="A26" s="34" t="s">
        <v>207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Z26">
        <v>1.1200000000000001</v>
      </c>
    </row>
    <row r="27" spans="1:26" ht="28.5" x14ac:dyDescent="0.25">
      <c r="A27" s="11" t="s">
        <v>208</v>
      </c>
      <c r="B27" s="21" t="s">
        <v>189</v>
      </c>
      <c r="C27" s="21">
        <v>80</v>
      </c>
      <c r="D27" s="21">
        <v>19</v>
      </c>
      <c r="E27" s="21">
        <v>1</v>
      </c>
      <c r="F27" s="21" t="s">
        <v>209</v>
      </c>
      <c r="G27" s="21">
        <v>2.1</v>
      </c>
      <c r="H27" s="21">
        <v>11</v>
      </c>
      <c r="I27" s="21">
        <v>0.4</v>
      </c>
      <c r="J27" s="21">
        <v>18</v>
      </c>
      <c r="K27" s="21">
        <v>1.21</v>
      </c>
      <c r="L27" s="21">
        <v>0.08</v>
      </c>
      <c r="M27" s="21">
        <v>17</v>
      </c>
      <c r="N27" s="21">
        <v>89</v>
      </c>
      <c r="O27" s="21">
        <v>3.4</v>
      </c>
      <c r="P27" s="21">
        <v>1.1499999999999999</v>
      </c>
      <c r="Q27" s="21">
        <v>0.08</v>
      </c>
      <c r="R27" s="21">
        <v>1.6</v>
      </c>
      <c r="S27" s="21" t="s">
        <v>178</v>
      </c>
      <c r="T27" s="21">
        <v>19</v>
      </c>
      <c r="U27" s="21">
        <v>3.8</v>
      </c>
      <c r="V27" s="21">
        <v>5.9</v>
      </c>
      <c r="W27" s="21">
        <v>1.1599999999999999</v>
      </c>
      <c r="X27" s="21">
        <v>0.08</v>
      </c>
      <c r="Z27" t="s">
        <v>178</v>
      </c>
    </row>
    <row r="28" spans="1:26" ht="28.5" x14ac:dyDescent="0.25">
      <c r="A28" s="11" t="s">
        <v>210</v>
      </c>
      <c r="B28" s="21" t="s">
        <v>211</v>
      </c>
      <c r="C28" s="21">
        <v>80</v>
      </c>
      <c r="D28" s="21">
        <v>19</v>
      </c>
      <c r="E28" s="21">
        <v>1.1000000000000001</v>
      </c>
      <c r="F28" s="21" t="s">
        <v>212</v>
      </c>
      <c r="G28" s="21">
        <v>2.7</v>
      </c>
      <c r="H28" s="21">
        <v>13</v>
      </c>
      <c r="I28" s="21">
        <v>0.4</v>
      </c>
      <c r="J28" s="21">
        <v>31</v>
      </c>
      <c r="K28" s="21" t="s">
        <v>178</v>
      </c>
      <c r="L28" s="21" t="s">
        <v>178</v>
      </c>
      <c r="M28" s="21">
        <v>18</v>
      </c>
      <c r="N28" s="21">
        <v>87</v>
      </c>
      <c r="O28" s="21">
        <v>3.5</v>
      </c>
      <c r="P28" s="21" t="s">
        <v>178</v>
      </c>
      <c r="Q28" s="21" t="s">
        <v>178</v>
      </c>
      <c r="R28" s="21">
        <v>2.2000000000000002</v>
      </c>
      <c r="S28" s="21" t="s">
        <v>213</v>
      </c>
      <c r="T28" s="21">
        <v>21</v>
      </c>
      <c r="U28" s="21">
        <v>3.9</v>
      </c>
      <c r="V28" s="21">
        <v>5.3</v>
      </c>
      <c r="W28" s="21" t="s">
        <v>178</v>
      </c>
      <c r="X28" s="21" t="s">
        <v>178</v>
      </c>
      <c r="Z28">
        <v>1.1499999999999999</v>
      </c>
    </row>
    <row r="29" spans="1:26" ht="28.5" x14ac:dyDescent="0.25">
      <c r="A29" s="11" t="s">
        <v>214</v>
      </c>
      <c r="B29" s="21" t="s">
        <v>215</v>
      </c>
      <c r="C29" s="21">
        <v>80</v>
      </c>
      <c r="D29" s="21">
        <v>16</v>
      </c>
      <c r="E29" s="21">
        <v>1</v>
      </c>
      <c r="F29" s="21" t="s">
        <v>167</v>
      </c>
      <c r="G29" s="21">
        <v>2.2000000000000002</v>
      </c>
      <c r="H29" s="21">
        <v>12</v>
      </c>
      <c r="I29" s="21">
        <v>0.4</v>
      </c>
      <c r="J29" s="21">
        <v>17</v>
      </c>
      <c r="K29" s="21" t="s">
        <v>178</v>
      </c>
      <c r="L29" s="21" t="s">
        <v>178</v>
      </c>
      <c r="M29" s="21">
        <v>17</v>
      </c>
      <c r="N29" s="21">
        <v>88</v>
      </c>
      <c r="O29" s="21">
        <v>3.7</v>
      </c>
      <c r="P29" s="21" t="s">
        <v>178</v>
      </c>
      <c r="Q29" s="21" t="s">
        <v>178</v>
      </c>
      <c r="R29" s="21">
        <v>2</v>
      </c>
      <c r="S29" s="21" t="s">
        <v>213</v>
      </c>
      <c r="T29" s="21">
        <v>19</v>
      </c>
      <c r="U29" s="21">
        <v>4.0999999999999996</v>
      </c>
      <c r="V29" s="21">
        <v>4.5999999999999996</v>
      </c>
      <c r="W29" s="21" t="s">
        <v>178</v>
      </c>
      <c r="X29" s="21" t="s">
        <v>178</v>
      </c>
      <c r="Z29">
        <v>1.18</v>
      </c>
    </row>
    <row r="30" spans="1:26" ht="28.5" x14ac:dyDescent="0.25">
      <c r="A30" s="11" t="s">
        <v>216</v>
      </c>
      <c r="B30" s="21" t="s">
        <v>217</v>
      </c>
      <c r="C30" s="21">
        <v>80</v>
      </c>
      <c r="D30" s="21">
        <v>14</v>
      </c>
      <c r="E30" s="21">
        <v>1</v>
      </c>
      <c r="F30" s="21" t="s">
        <v>166</v>
      </c>
      <c r="G30" s="21">
        <v>0.8</v>
      </c>
      <c r="H30" s="21">
        <v>4.2</v>
      </c>
      <c r="I30" s="21">
        <v>0.2</v>
      </c>
      <c r="J30" s="21">
        <v>6.6</v>
      </c>
      <c r="K30" s="21">
        <v>1.1299999999999999</v>
      </c>
      <c r="L30" s="21">
        <v>0.09</v>
      </c>
      <c r="M30" s="21">
        <v>18</v>
      </c>
      <c r="N30" s="21">
        <v>96</v>
      </c>
      <c r="O30" s="21">
        <v>4</v>
      </c>
      <c r="P30" s="21">
        <v>1.1200000000000001</v>
      </c>
      <c r="Q30" s="21">
        <v>0.05</v>
      </c>
      <c r="R30" s="21">
        <v>1.8</v>
      </c>
      <c r="S30" s="21" t="s">
        <v>218</v>
      </c>
      <c r="T30" s="21">
        <v>18</v>
      </c>
      <c r="U30" s="21">
        <v>4.2</v>
      </c>
      <c r="V30" s="21">
        <v>4.9000000000000004</v>
      </c>
      <c r="W30" s="21">
        <v>1.1200000000000001</v>
      </c>
      <c r="X30" s="21">
        <v>0.06</v>
      </c>
      <c r="Z30">
        <v>1.2</v>
      </c>
    </row>
    <row r="31" spans="1:26" ht="28.5" x14ac:dyDescent="0.25">
      <c r="A31" s="11" t="s">
        <v>219</v>
      </c>
      <c r="B31" s="21" t="s">
        <v>220</v>
      </c>
      <c r="C31" s="21">
        <v>80</v>
      </c>
      <c r="D31" s="21">
        <v>15</v>
      </c>
      <c r="E31" s="21">
        <v>1</v>
      </c>
      <c r="F31" s="21" t="s">
        <v>175</v>
      </c>
      <c r="G31" s="21">
        <v>1.4</v>
      </c>
      <c r="H31" s="21">
        <v>7.3</v>
      </c>
      <c r="I31" s="21">
        <v>0.4</v>
      </c>
      <c r="J31" s="21">
        <v>8.5</v>
      </c>
      <c r="K31" s="21" t="s">
        <v>178</v>
      </c>
      <c r="L31" s="21" t="s">
        <v>178</v>
      </c>
      <c r="M31" s="21">
        <v>18</v>
      </c>
      <c r="N31" s="21">
        <v>93</v>
      </c>
      <c r="O31" s="21">
        <v>3.8</v>
      </c>
      <c r="P31" s="21" t="s">
        <v>178</v>
      </c>
      <c r="Q31" s="21" t="s">
        <v>178</v>
      </c>
      <c r="R31" s="21">
        <v>2.2999999999999998</v>
      </c>
      <c r="S31" s="21" t="s">
        <v>213</v>
      </c>
      <c r="T31" s="21">
        <v>19</v>
      </c>
      <c r="U31" s="21">
        <v>4.2</v>
      </c>
      <c r="V31" s="21">
        <v>4.5999999999999996</v>
      </c>
      <c r="W31" s="21" t="s">
        <v>178</v>
      </c>
      <c r="X31" s="21" t="s">
        <v>178</v>
      </c>
      <c r="Z31">
        <v>1.2</v>
      </c>
    </row>
    <row r="32" spans="1:26" ht="28.5" x14ac:dyDescent="0.25">
      <c r="A32" s="11" t="s">
        <v>221</v>
      </c>
      <c r="B32" s="21" t="s">
        <v>222</v>
      </c>
      <c r="C32" s="21">
        <v>80</v>
      </c>
      <c r="D32" s="21">
        <v>17</v>
      </c>
      <c r="E32" s="21">
        <v>1.2</v>
      </c>
      <c r="F32" s="21" t="s">
        <v>171</v>
      </c>
      <c r="G32" s="21">
        <v>2.7</v>
      </c>
      <c r="H32" s="21">
        <v>12</v>
      </c>
      <c r="I32" s="21">
        <v>0.3</v>
      </c>
      <c r="J32" s="21">
        <v>8.4</v>
      </c>
      <c r="K32" s="21">
        <v>0.96</v>
      </c>
      <c r="L32" s="21">
        <v>0.09</v>
      </c>
      <c r="M32" s="21">
        <v>19</v>
      </c>
      <c r="N32" s="21">
        <v>88</v>
      </c>
      <c r="O32" s="21">
        <v>3.7</v>
      </c>
      <c r="P32" s="21">
        <v>1.1499999999999999</v>
      </c>
      <c r="Q32" s="21">
        <v>0.06</v>
      </c>
      <c r="R32" s="21">
        <v>1.6</v>
      </c>
      <c r="S32" s="21" t="s">
        <v>178</v>
      </c>
      <c r="T32" s="21">
        <v>22</v>
      </c>
      <c r="U32" s="21">
        <v>4</v>
      </c>
      <c r="V32" s="21">
        <v>6</v>
      </c>
      <c r="W32" s="21">
        <v>1.1200000000000001</v>
      </c>
      <c r="X32" s="21">
        <v>0.06</v>
      </c>
      <c r="Z32">
        <v>1.27</v>
      </c>
    </row>
    <row r="33" spans="1:26" ht="28.5" x14ac:dyDescent="0.25">
      <c r="A33" s="11" t="s">
        <v>223</v>
      </c>
      <c r="B33" s="21" t="s">
        <v>224</v>
      </c>
      <c r="C33" s="21">
        <v>80</v>
      </c>
      <c r="D33" s="21">
        <v>14</v>
      </c>
      <c r="E33" s="21">
        <v>1.2</v>
      </c>
      <c r="F33" s="21" t="s">
        <v>185</v>
      </c>
      <c r="G33" s="21">
        <v>2.1</v>
      </c>
      <c r="H33" s="21">
        <v>11</v>
      </c>
      <c r="I33" s="21">
        <v>0.4</v>
      </c>
      <c r="J33" s="21">
        <v>8.1</v>
      </c>
      <c r="K33" s="21">
        <v>1.02</v>
      </c>
      <c r="L33" s="21">
        <v>0.08</v>
      </c>
      <c r="M33" s="21">
        <v>17</v>
      </c>
      <c r="N33" s="21">
        <v>89</v>
      </c>
      <c r="O33" s="21">
        <v>3.5</v>
      </c>
      <c r="P33" s="21">
        <v>1.18</v>
      </c>
      <c r="Q33" s="21">
        <v>7.0000000000000007E-2</v>
      </c>
      <c r="R33" s="21">
        <v>1.7</v>
      </c>
      <c r="S33" s="21" t="s">
        <v>202</v>
      </c>
      <c r="T33" s="21">
        <v>19</v>
      </c>
      <c r="U33" s="21">
        <v>3.9</v>
      </c>
      <c r="V33" s="21">
        <v>5.5</v>
      </c>
      <c r="W33" s="21">
        <v>1.1599999999999999</v>
      </c>
      <c r="X33" s="21">
        <v>7.0000000000000007E-2</v>
      </c>
      <c r="Z33" t="s">
        <v>178</v>
      </c>
    </row>
    <row r="34" spans="1:26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Z34">
        <v>1.17</v>
      </c>
    </row>
    <row r="35" spans="1:26" x14ac:dyDescent="0.25">
      <c r="A35" s="34" t="s">
        <v>225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Z35">
        <v>1.22</v>
      </c>
    </row>
    <row r="36" spans="1:26" ht="28.5" x14ac:dyDescent="0.25">
      <c r="A36" s="11" t="s">
        <v>226</v>
      </c>
      <c r="B36" s="21" t="s">
        <v>227</v>
      </c>
      <c r="C36" s="21">
        <v>2.1</v>
      </c>
      <c r="D36" s="21">
        <v>43</v>
      </c>
      <c r="E36" s="21">
        <v>16</v>
      </c>
      <c r="F36" s="21" t="s">
        <v>175</v>
      </c>
      <c r="G36" s="21">
        <v>25</v>
      </c>
      <c r="H36" s="21">
        <v>18</v>
      </c>
      <c r="I36" s="21">
        <v>0.7</v>
      </c>
      <c r="J36" s="21">
        <v>139</v>
      </c>
      <c r="K36" s="21">
        <v>0.96</v>
      </c>
      <c r="L36" s="21">
        <v>0.08</v>
      </c>
      <c r="M36" s="21">
        <v>112</v>
      </c>
      <c r="N36" s="21">
        <v>82</v>
      </c>
      <c r="O36" s="21">
        <v>1.7</v>
      </c>
      <c r="P36" s="21">
        <v>1.2</v>
      </c>
      <c r="Q36" s="21">
        <v>0.09</v>
      </c>
      <c r="R36" s="21">
        <v>14.2</v>
      </c>
      <c r="S36" s="21" t="s">
        <v>173</v>
      </c>
      <c r="T36" s="21">
        <v>138</v>
      </c>
      <c r="U36" s="21">
        <v>2.4</v>
      </c>
      <c r="V36" s="21">
        <v>66</v>
      </c>
      <c r="W36" s="21">
        <v>1.1599999999999999</v>
      </c>
      <c r="X36" s="21">
        <v>0.09</v>
      </c>
      <c r="Z36" t="s">
        <v>178</v>
      </c>
    </row>
    <row r="37" spans="1:26" ht="28.5" x14ac:dyDescent="0.25">
      <c r="A37" s="11" t="s">
        <v>228</v>
      </c>
      <c r="B37" s="21" t="s">
        <v>229</v>
      </c>
      <c r="C37" s="21">
        <v>2.1</v>
      </c>
      <c r="D37" s="21">
        <v>35</v>
      </c>
      <c r="E37" s="21">
        <v>10</v>
      </c>
      <c r="F37" s="21" t="s">
        <v>202</v>
      </c>
      <c r="G37" s="21">
        <v>22</v>
      </c>
      <c r="H37" s="21">
        <v>17</v>
      </c>
      <c r="I37" s="21">
        <v>0.7</v>
      </c>
      <c r="J37" s="21">
        <v>123</v>
      </c>
      <c r="K37" s="21">
        <v>0.94</v>
      </c>
      <c r="L37" s="21">
        <v>0.05</v>
      </c>
      <c r="M37" s="21">
        <v>104</v>
      </c>
      <c r="N37" s="21">
        <v>83</v>
      </c>
      <c r="O37" s="21">
        <v>1.8</v>
      </c>
      <c r="P37" s="21">
        <v>1.2</v>
      </c>
      <c r="Q37" s="21">
        <v>0.09</v>
      </c>
      <c r="R37" s="21">
        <v>12.9</v>
      </c>
      <c r="S37" s="21" t="s">
        <v>218</v>
      </c>
      <c r="T37" s="21">
        <v>126</v>
      </c>
      <c r="U37" s="21">
        <v>2.6</v>
      </c>
      <c r="V37" s="21">
        <v>55</v>
      </c>
      <c r="W37" s="21">
        <v>1.1499999999999999</v>
      </c>
      <c r="X37" s="21">
        <v>0.08</v>
      </c>
      <c r="Z37" t="s">
        <v>178</v>
      </c>
    </row>
    <row r="38" spans="1:26" ht="28.5" x14ac:dyDescent="0.25">
      <c r="A38" s="11" t="s">
        <v>230</v>
      </c>
      <c r="B38" s="21" t="s">
        <v>231</v>
      </c>
      <c r="C38" s="21">
        <v>2.1</v>
      </c>
      <c r="D38" s="21">
        <v>31</v>
      </c>
      <c r="E38" s="21">
        <v>7.1</v>
      </c>
      <c r="F38" s="21" t="s">
        <v>232</v>
      </c>
      <c r="G38" s="21">
        <v>22</v>
      </c>
      <c r="H38" s="21">
        <v>19</v>
      </c>
      <c r="I38" s="21">
        <v>0.9</v>
      </c>
      <c r="J38" s="21">
        <v>128</v>
      </c>
      <c r="K38" s="21">
        <v>0.98</v>
      </c>
      <c r="L38" s="21">
        <v>0.06</v>
      </c>
      <c r="M38" s="21">
        <v>95</v>
      </c>
      <c r="N38" s="21">
        <v>81</v>
      </c>
      <c r="O38" s="21">
        <v>2.2000000000000002</v>
      </c>
      <c r="P38" s="21">
        <v>1.27</v>
      </c>
      <c r="Q38" s="21">
        <v>0.12</v>
      </c>
      <c r="R38" s="21">
        <v>11.8</v>
      </c>
      <c r="S38" s="21" t="s">
        <v>218</v>
      </c>
      <c r="T38" s="21">
        <v>118</v>
      </c>
      <c r="U38" s="21">
        <v>3.1</v>
      </c>
      <c r="V38" s="21">
        <v>41</v>
      </c>
      <c r="W38" s="21">
        <v>1.21</v>
      </c>
      <c r="X38" s="21">
        <v>0.11</v>
      </c>
    </row>
    <row r="39" spans="1:26" ht="28.5" x14ac:dyDescent="0.25">
      <c r="A39" s="11" t="s">
        <v>233</v>
      </c>
      <c r="B39" s="21" t="s">
        <v>234</v>
      </c>
      <c r="C39" s="21">
        <v>2.1</v>
      </c>
      <c r="D39" s="21">
        <v>30</v>
      </c>
      <c r="E39" s="21">
        <v>8</v>
      </c>
      <c r="F39" s="21" t="s">
        <v>235</v>
      </c>
      <c r="G39" s="21">
        <v>23</v>
      </c>
      <c r="H39" s="21">
        <v>20</v>
      </c>
      <c r="I39" s="21">
        <v>0.8</v>
      </c>
      <c r="J39" s="21">
        <v>133</v>
      </c>
      <c r="K39" s="21" t="s">
        <v>178</v>
      </c>
      <c r="L39" s="21" t="s">
        <v>178</v>
      </c>
      <c r="M39" s="21">
        <v>95</v>
      </c>
      <c r="N39" s="21">
        <v>80</v>
      </c>
      <c r="O39" s="21">
        <v>2.1</v>
      </c>
      <c r="P39" s="21" t="s">
        <v>178</v>
      </c>
      <c r="Q39" s="21" t="s">
        <v>178</v>
      </c>
      <c r="R39" s="21">
        <v>11.5</v>
      </c>
      <c r="S39" s="21" t="s">
        <v>218</v>
      </c>
      <c r="T39" s="21">
        <v>118</v>
      </c>
      <c r="U39" s="21">
        <v>2.9</v>
      </c>
      <c r="V39" s="21">
        <v>41</v>
      </c>
      <c r="W39" s="21" t="s">
        <v>178</v>
      </c>
      <c r="X39" s="21" t="s">
        <v>178</v>
      </c>
    </row>
    <row r="40" spans="1:26" ht="28.5" x14ac:dyDescent="0.25">
      <c r="A40" s="11" t="s">
        <v>236</v>
      </c>
      <c r="B40" s="21" t="s">
        <v>237</v>
      </c>
      <c r="C40" s="21">
        <v>2.1</v>
      </c>
      <c r="D40" s="21">
        <v>30</v>
      </c>
      <c r="E40" s="21">
        <v>7.1</v>
      </c>
      <c r="F40" s="21" t="s">
        <v>202</v>
      </c>
      <c r="G40" s="21">
        <v>22</v>
      </c>
      <c r="H40" s="21">
        <v>17</v>
      </c>
      <c r="I40" s="21">
        <v>0.7</v>
      </c>
      <c r="J40" s="21">
        <v>98</v>
      </c>
      <c r="K40" s="21">
        <v>0.86</v>
      </c>
      <c r="L40" s="21">
        <v>0.06</v>
      </c>
      <c r="M40" s="21">
        <v>106</v>
      </c>
      <c r="N40" s="21">
        <v>83</v>
      </c>
      <c r="O40" s="21">
        <v>2.6</v>
      </c>
      <c r="P40" s="21">
        <v>1.17</v>
      </c>
      <c r="Q40" s="21">
        <v>7.0000000000000007E-2</v>
      </c>
      <c r="R40" s="21">
        <v>12</v>
      </c>
      <c r="S40" s="21" t="s">
        <v>202</v>
      </c>
      <c r="T40" s="21">
        <v>127</v>
      </c>
      <c r="U40" s="21">
        <v>3.3</v>
      </c>
      <c r="V40" s="21">
        <v>42</v>
      </c>
      <c r="W40" s="21">
        <v>1.1100000000000001</v>
      </c>
      <c r="X40" s="21">
        <v>7.0000000000000007E-2</v>
      </c>
    </row>
    <row r="41" spans="1:26" ht="28.5" x14ac:dyDescent="0.25">
      <c r="A41" s="11" t="s">
        <v>238</v>
      </c>
      <c r="B41" s="21" t="s">
        <v>239</v>
      </c>
      <c r="C41" s="21">
        <v>2.1</v>
      </c>
      <c r="D41" s="21">
        <v>15</v>
      </c>
      <c r="E41" s="21">
        <v>5.0999999999999996</v>
      </c>
      <c r="F41" s="21" t="s">
        <v>232</v>
      </c>
      <c r="G41" s="21">
        <v>16</v>
      </c>
      <c r="H41" s="21">
        <v>20</v>
      </c>
      <c r="I41" s="21">
        <v>0.3</v>
      </c>
      <c r="J41" s="21">
        <v>86</v>
      </c>
      <c r="K41" s="21">
        <v>0.93</v>
      </c>
      <c r="L41" s="21">
        <v>0.06</v>
      </c>
      <c r="M41" s="21">
        <v>66</v>
      </c>
      <c r="N41" s="21">
        <v>80</v>
      </c>
      <c r="O41" s="21">
        <v>2.2000000000000002</v>
      </c>
      <c r="P41" s="21">
        <v>1.22</v>
      </c>
      <c r="Q41" s="21">
        <v>0.06</v>
      </c>
      <c r="R41" s="21">
        <v>10.3</v>
      </c>
      <c r="S41" s="21" t="s">
        <v>178</v>
      </c>
      <c r="T41" s="21">
        <v>82</v>
      </c>
      <c r="U41" s="21">
        <v>2.5</v>
      </c>
      <c r="V41" s="21">
        <v>36</v>
      </c>
      <c r="W41" s="21">
        <v>1.1599999999999999</v>
      </c>
      <c r="X41" s="21">
        <v>0.06</v>
      </c>
    </row>
    <row r="42" spans="1:26" ht="28.5" x14ac:dyDescent="0.25">
      <c r="A42" s="11" t="s">
        <v>240</v>
      </c>
      <c r="B42" s="21" t="s">
        <v>204</v>
      </c>
      <c r="C42" s="21">
        <v>2.1</v>
      </c>
      <c r="D42" s="21">
        <v>29</v>
      </c>
      <c r="E42" s="21">
        <v>6.6</v>
      </c>
      <c r="F42" s="21" t="s">
        <v>218</v>
      </c>
      <c r="G42" s="21">
        <v>26</v>
      </c>
      <c r="H42" s="21">
        <v>19</v>
      </c>
      <c r="I42" s="21">
        <v>0.9</v>
      </c>
      <c r="J42" s="21">
        <v>176</v>
      </c>
      <c r="K42" s="21" t="s">
        <v>178</v>
      </c>
      <c r="L42" s="21" t="s">
        <v>178</v>
      </c>
      <c r="M42" s="21">
        <v>113</v>
      </c>
      <c r="N42" s="21">
        <v>81</v>
      </c>
      <c r="O42" s="21">
        <v>2.2999999999999998</v>
      </c>
      <c r="P42" s="21" t="s">
        <v>178</v>
      </c>
      <c r="Q42" s="21" t="s">
        <v>178</v>
      </c>
      <c r="R42" s="21">
        <v>12.6</v>
      </c>
      <c r="S42" s="21" t="s">
        <v>212</v>
      </c>
      <c r="T42" s="21">
        <v>139</v>
      </c>
      <c r="U42" s="21">
        <v>3.2</v>
      </c>
      <c r="V42" s="21">
        <v>44</v>
      </c>
      <c r="W42" s="21" t="s">
        <v>178</v>
      </c>
      <c r="X42" s="21" t="s">
        <v>178</v>
      </c>
    </row>
    <row r="43" spans="1:26" ht="28.5" x14ac:dyDescent="0.25">
      <c r="A43" s="11" t="s">
        <v>241</v>
      </c>
      <c r="B43" s="21" t="s">
        <v>242</v>
      </c>
      <c r="C43" s="21">
        <v>2.1</v>
      </c>
      <c r="D43" s="21">
        <v>31</v>
      </c>
      <c r="E43" s="21">
        <v>9.4</v>
      </c>
      <c r="F43" s="21" t="s">
        <v>213</v>
      </c>
      <c r="G43" s="21">
        <v>26</v>
      </c>
      <c r="H43" s="21">
        <v>20</v>
      </c>
      <c r="I43" s="21">
        <v>1</v>
      </c>
      <c r="J43" s="21">
        <v>334</v>
      </c>
      <c r="K43" s="21" t="s">
        <v>178</v>
      </c>
      <c r="L43" s="21" t="s">
        <v>178</v>
      </c>
      <c r="M43" s="21">
        <v>102</v>
      </c>
      <c r="N43" s="21">
        <v>80</v>
      </c>
      <c r="O43" s="21">
        <v>1.7</v>
      </c>
      <c r="P43" s="21" t="s">
        <v>178</v>
      </c>
      <c r="Q43" s="21" t="s">
        <v>178</v>
      </c>
      <c r="R43" s="21">
        <v>10.8</v>
      </c>
      <c r="S43" s="21" t="s">
        <v>212</v>
      </c>
      <c r="T43" s="21">
        <v>127</v>
      </c>
      <c r="U43" s="21">
        <v>2.8</v>
      </c>
      <c r="V43" s="21">
        <v>46</v>
      </c>
      <c r="W43" s="21" t="s">
        <v>178</v>
      </c>
      <c r="X43" s="21" t="s">
        <v>178</v>
      </c>
    </row>
    <row r="44" spans="1:26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6" x14ac:dyDescent="0.25">
      <c r="A45" s="34" t="s">
        <v>243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26" ht="28.5" x14ac:dyDescent="0.25">
      <c r="A46" s="11" t="s">
        <v>244</v>
      </c>
      <c r="B46" s="21" t="s">
        <v>245</v>
      </c>
      <c r="C46" s="21" t="s">
        <v>178</v>
      </c>
      <c r="D46" s="21">
        <v>12</v>
      </c>
      <c r="E46" s="21">
        <v>5.2</v>
      </c>
      <c r="F46" s="21" t="s">
        <v>246</v>
      </c>
      <c r="G46" s="21">
        <v>0.31</v>
      </c>
      <c r="H46" s="21">
        <v>13</v>
      </c>
      <c r="I46" s="21">
        <v>0.04</v>
      </c>
      <c r="J46" s="21">
        <v>8.5</v>
      </c>
      <c r="K46" s="21">
        <v>1.58</v>
      </c>
      <c r="L46" s="21">
        <v>0.05</v>
      </c>
      <c r="M46" s="21">
        <v>2</v>
      </c>
      <c r="N46" s="21">
        <v>87</v>
      </c>
      <c r="O46" s="21">
        <v>0.8</v>
      </c>
      <c r="P46" s="21">
        <v>0.41</v>
      </c>
      <c r="Q46" s="21">
        <v>0.15</v>
      </c>
      <c r="R46" s="21">
        <v>7.4</v>
      </c>
      <c r="S46" s="21" t="s">
        <v>178</v>
      </c>
      <c r="T46" s="21">
        <v>2.2999999999999998</v>
      </c>
      <c r="U46" s="21">
        <v>0.84</v>
      </c>
      <c r="V46" s="21">
        <v>2.7</v>
      </c>
      <c r="W46" s="21">
        <v>0.46</v>
      </c>
      <c r="X46" s="21">
        <v>0.14000000000000001</v>
      </c>
    </row>
    <row r="47" spans="1:26" ht="28.5" x14ac:dyDescent="0.25">
      <c r="A47" s="11" t="s">
        <v>247</v>
      </c>
      <c r="B47" s="21" t="s">
        <v>248</v>
      </c>
      <c r="C47" s="21" t="s">
        <v>178</v>
      </c>
      <c r="D47" s="21">
        <v>10</v>
      </c>
      <c r="E47" s="21">
        <v>1.8</v>
      </c>
      <c r="F47" s="21" t="s">
        <v>249</v>
      </c>
      <c r="G47" s="21">
        <v>0.17</v>
      </c>
      <c r="H47" s="21">
        <v>6.6</v>
      </c>
      <c r="I47" s="21">
        <v>0.1</v>
      </c>
      <c r="J47" s="21">
        <v>3.2</v>
      </c>
      <c r="K47" s="21">
        <v>1.21</v>
      </c>
      <c r="L47" s="21">
        <v>0.06</v>
      </c>
      <c r="M47" s="21">
        <v>2.4</v>
      </c>
      <c r="N47" s="21">
        <v>93</v>
      </c>
      <c r="O47" s="21">
        <v>0.85</v>
      </c>
      <c r="P47" s="21">
        <v>0.33</v>
      </c>
      <c r="Q47" s="21">
        <v>0.11</v>
      </c>
      <c r="R47" s="21">
        <v>2.6</v>
      </c>
      <c r="S47" s="21" t="s">
        <v>178</v>
      </c>
      <c r="T47" s="21">
        <v>2.6</v>
      </c>
      <c r="U47" s="21">
        <v>0.96</v>
      </c>
      <c r="V47" s="21">
        <v>2.7</v>
      </c>
      <c r="W47" s="21">
        <v>0.34</v>
      </c>
      <c r="X47" s="21">
        <v>0.11</v>
      </c>
    </row>
    <row r="48" spans="1:26" ht="28.5" x14ac:dyDescent="0.25">
      <c r="A48" s="11" t="s">
        <v>250</v>
      </c>
      <c r="B48" s="21" t="s">
        <v>251</v>
      </c>
      <c r="C48" s="21" t="s">
        <v>178</v>
      </c>
      <c r="D48" s="21">
        <v>13</v>
      </c>
      <c r="E48" s="21">
        <v>2.4</v>
      </c>
      <c r="F48" s="21" t="s">
        <v>252</v>
      </c>
      <c r="G48" s="21">
        <v>0.19</v>
      </c>
      <c r="H48" s="21">
        <v>10</v>
      </c>
      <c r="I48" s="21">
        <v>0.2</v>
      </c>
      <c r="J48" s="21">
        <v>5.0999999999999996</v>
      </c>
      <c r="K48" s="21">
        <v>1.28</v>
      </c>
      <c r="L48" s="21">
        <v>0.06</v>
      </c>
      <c r="M48" s="21">
        <v>1.8</v>
      </c>
      <c r="N48" s="21">
        <v>90</v>
      </c>
      <c r="O48" s="21">
        <v>0.77</v>
      </c>
      <c r="P48" s="21">
        <v>0.13</v>
      </c>
      <c r="Q48" s="21">
        <v>0.05</v>
      </c>
      <c r="R48" s="21">
        <v>3.2</v>
      </c>
      <c r="S48" s="21" t="s">
        <v>178</v>
      </c>
      <c r="T48" s="21">
        <v>2</v>
      </c>
      <c r="U48" s="21">
        <v>0.93</v>
      </c>
      <c r="V48" s="21">
        <v>2.1</v>
      </c>
      <c r="W48" s="21">
        <v>0.21</v>
      </c>
      <c r="X48" s="21">
        <v>0.05</v>
      </c>
    </row>
    <row r="49" spans="1:24" ht="28.5" x14ac:dyDescent="0.25">
      <c r="A49" s="11" t="s">
        <v>253</v>
      </c>
      <c r="B49" s="21" t="s">
        <v>254</v>
      </c>
      <c r="C49" s="21" t="s">
        <v>178</v>
      </c>
      <c r="D49" s="21">
        <v>9.1</v>
      </c>
      <c r="E49" s="21">
        <v>0.9</v>
      </c>
      <c r="F49" s="21" t="s">
        <v>255</v>
      </c>
      <c r="G49" s="21">
        <v>7.0000000000000007E-2</v>
      </c>
      <c r="H49" s="21">
        <v>3.4</v>
      </c>
      <c r="I49" s="21">
        <v>0.2</v>
      </c>
      <c r="J49" s="21">
        <v>2.9</v>
      </c>
      <c r="K49" s="21">
        <v>1.58</v>
      </c>
      <c r="L49" s="21">
        <v>0.08</v>
      </c>
      <c r="M49" s="21">
        <v>2.1</v>
      </c>
      <c r="N49" s="21">
        <v>97</v>
      </c>
      <c r="O49" s="21">
        <v>0.72</v>
      </c>
      <c r="P49" s="21">
        <v>0.1</v>
      </c>
      <c r="Q49" s="21">
        <v>7.0000000000000007E-2</v>
      </c>
      <c r="R49" s="21">
        <v>2.4</v>
      </c>
      <c r="S49" s="21" t="s">
        <v>178</v>
      </c>
      <c r="T49" s="21">
        <v>2.1</v>
      </c>
      <c r="U49" s="21">
        <v>0.94</v>
      </c>
      <c r="V49" s="21">
        <v>2.2999999999999998</v>
      </c>
      <c r="W49" s="21">
        <v>0.12</v>
      </c>
      <c r="X49" s="21">
        <v>7.0000000000000007E-2</v>
      </c>
    </row>
    <row r="50" spans="1:24" ht="28.5" x14ac:dyDescent="0.25">
      <c r="A50" s="11" t="s">
        <v>256</v>
      </c>
      <c r="B50" s="21" t="s">
        <v>257</v>
      </c>
      <c r="C50" s="21" t="s">
        <v>178</v>
      </c>
      <c r="D50" s="21">
        <v>10</v>
      </c>
      <c r="E50" s="21">
        <v>1.5</v>
      </c>
      <c r="F50" s="21" t="s">
        <v>258</v>
      </c>
      <c r="G50" s="21">
        <v>0.24</v>
      </c>
      <c r="H50" s="21">
        <v>6.7</v>
      </c>
      <c r="I50" s="21">
        <v>0.4</v>
      </c>
      <c r="J50" s="21">
        <v>4.8</v>
      </c>
      <c r="K50" s="21">
        <v>1.31</v>
      </c>
      <c r="L50" s="21">
        <v>0.08</v>
      </c>
      <c r="M50" s="21">
        <v>3.3</v>
      </c>
      <c r="N50" s="21">
        <v>93</v>
      </c>
      <c r="O50" s="21">
        <v>0.91</v>
      </c>
      <c r="P50" s="21" t="s">
        <v>259</v>
      </c>
      <c r="Q50" s="21">
        <v>0.06</v>
      </c>
      <c r="R50" s="21">
        <v>2.4</v>
      </c>
      <c r="S50" s="21" t="s">
        <v>178</v>
      </c>
      <c r="T50" s="21">
        <v>3.5</v>
      </c>
      <c r="U50" s="21">
        <v>1.3</v>
      </c>
      <c r="V50" s="21">
        <v>2.7</v>
      </c>
      <c r="W50" s="21">
        <v>0.04</v>
      </c>
      <c r="X50" s="21">
        <v>0.06</v>
      </c>
    </row>
    <row r="51" spans="1:24" ht="28.5" x14ac:dyDescent="0.25">
      <c r="A51" s="11" t="s">
        <v>260</v>
      </c>
      <c r="B51" s="21" t="s">
        <v>261</v>
      </c>
      <c r="C51" s="21" t="s">
        <v>178</v>
      </c>
      <c r="D51" s="21">
        <v>11</v>
      </c>
      <c r="E51" s="21">
        <v>1.6</v>
      </c>
      <c r="F51" s="21" t="s">
        <v>262</v>
      </c>
      <c r="G51" s="21">
        <v>0.21</v>
      </c>
      <c r="H51" s="21">
        <v>6.3</v>
      </c>
      <c r="I51" s="21">
        <v>0.4</v>
      </c>
      <c r="J51" s="21">
        <v>5.6</v>
      </c>
      <c r="K51" s="21">
        <v>1.34</v>
      </c>
      <c r="L51" s="21">
        <v>0.05</v>
      </c>
      <c r="M51" s="21">
        <v>3</v>
      </c>
      <c r="N51" s="21">
        <v>94</v>
      </c>
      <c r="O51" s="21">
        <v>0.8</v>
      </c>
      <c r="P51" s="21">
        <v>0.04</v>
      </c>
      <c r="Q51" s="21">
        <v>7.0000000000000007E-2</v>
      </c>
      <c r="R51" s="21">
        <v>2.1</v>
      </c>
      <c r="S51" s="21" t="s">
        <v>178</v>
      </c>
      <c r="T51" s="21">
        <v>3.3</v>
      </c>
      <c r="U51" s="21">
        <v>1.2</v>
      </c>
      <c r="V51" s="21">
        <v>2.7</v>
      </c>
      <c r="W51" s="21">
        <v>0.1</v>
      </c>
      <c r="X51" s="21">
        <v>7.0000000000000007E-2</v>
      </c>
    </row>
    <row r="52" spans="1:24" ht="28.5" x14ac:dyDescent="0.25">
      <c r="A52" s="11" t="s">
        <v>263</v>
      </c>
      <c r="B52" s="21" t="s">
        <v>264</v>
      </c>
      <c r="C52" s="21" t="s">
        <v>178</v>
      </c>
      <c r="D52" s="21">
        <v>6</v>
      </c>
      <c r="E52" s="21">
        <v>1.3</v>
      </c>
      <c r="F52" s="21" t="s">
        <v>265</v>
      </c>
      <c r="G52" s="21">
        <v>0.2</v>
      </c>
      <c r="H52" s="21">
        <v>5.3</v>
      </c>
      <c r="I52" s="21">
        <v>0.1</v>
      </c>
      <c r="J52" s="21">
        <v>3.5</v>
      </c>
      <c r="K52" s="21">
        <v>1.34</v>
      </c>
      <c r="L52" s="21">
        <v>0.06</v>
      </c>
      <c r="M52" s="21">
        <v>3.6</v>
      </c>
      <c r="N52" s="21">
        <v>95</v>
      </c>
      <c r="O52" s="21">
        <v>1.2</v>
      </c>
      <c r="P52" s="21">
        <v>0.11</v>
      </c>
      <c r="Q52" s="21">
        <v>0.08</v>
      </c>
      <c r="R52" s="21">
        <v>3.2</v>
      </c>
      <c r="S52" s="21" t="s">
        <v>178</v>
      </c>
      <c r="T52" s="21">
        <v>3.9</v>
      </c>
      <c r="U52" s="21">
        <v>1.4</v>
      </c>
      <c r="V52" s="21">
        <v>2.9</v>
      </c>
      <c r="W52" s="21">
        <v>0.15</v>
      </c>
      <c r="X52" s="21">
        <v>0.08</v>
      </c>
    </row>
    <row r="53" spans="1:24" ht="29.25" thickBot="1" x14ac:dyDescent="0.3">
      <c r="A53" s="7" t="s">
        <v>266</v>
      </c>
      <c r="B53" s="23" t="s">
        <v>267</v>
      </c>
      <c r="C53" s="23" t="s">
        <v>178</v>
      </c>
      <c r="D53" s="23">
        <v>27</v>
      </c>
      <c r="E53" s="23">
        <v>2.2999999999999998</v>
      </c>
      <c r="F53" s="23" t="s">
        <v>268</v>
      </c>
      <c r="G53" s="23">
        <v>0.71</v>
      </c>
      <c r="H53" s="23">
        <v>4.8</v>
      </c>
      <c r="I53" s="23">
        <v>1.1000000000000001</v>
      </c>
      <c r="J53" s="23">
        <v>1.2</v>
      </c>
      <c r="K53" s="23">
        <v>1.1000000000000001</v>
      </c>
      <c r="L53" s="23">
        <v>0.04</v>
      </c>
      <c r="M53" s="23">
        <v>14</v>
      </c>
      <c r="N53" s="23">
        <v>95</v>
      </c>
      <c r="O53" s="23">
        <v>1.3</v>
      </c>
      <c r="P53" s="23" t="s">
        <v>178</v>
      </c>
      <c r="Q53" s="23" t="s">
        <v>178</v>
      </c>
      <c r="R53" s="23">
        <v>3.4</v>
      </c>
      <c r="S53" s="23" t="s">
        <v>178</v>
      </c>
      <c r="T53" s="23">
        <v>15</v>
      </c>
      <c r="U53" s="23">
        <v>2.4</v>
      </c>
      <c r="V53" s="23">
        <v>6.1</v>
      </c>
      <c r="W53" s="23" t="s">
        <v>178</v>
      </c>
      <c r="X53" s="23" t="s">
        <v>178</v>
      </c>
    </row>
  </sheetData>
  <mergeCells count="14">
    <mergeCell ref="A44:X44"/>
    <mergeCell ref="A45:X45"/>
    <mergeCell ref="A1:A2"/>
    <mergeCell ref="B1:B2"/>
    <mergeCell ref="C1:C2"/>
    <mergeCell ref="D1:L1"/>
    <mergeCell ref="M1:Q1"/>
    <mergeCell ref="R1:X1"/>
    <mergeCell ref="A4:X4"/>
    <mergeCell ref="A16:X16"/>
    <mergeCell ref="A25:X25"/>
    <mergeCell ref="A26:X26"/>
    <mergeCell ref="A34:X34"/>
    <mergeCell ref="A35:X35"/>
  </mergeCells>
  <hyperlinks>
    <hyperlink ref="B1" r:id="rId1" location="tf0010" display="https://www.sciencedirect.com/science/article/pii/S0012821X18302747 - tf0010" xr:uid="{0907125A-251E-4A19-960A-FFB2079D47E2}"/>
    <hyperlink ref="C1" r:id="rId2" location="tf0010" display="https://www.sciencedirect.com/science/article/pii/S0012821X18302747 - tf0010" xr:uid="{20686924-EABD-4780-AAAB-D607A15E923C}"/>
    <hyperlink ref="R1" r:id="rId3" location="tf0060" display="https://www.sciencedirect.com/science/article/pii/S0012821X18302747 - tf0060" xr:uid="{CEBCFA8F-49B3-4B6D-8410-C6F056B1F433}"/>
    <hyperlink ref="D2" r:id="rId4" location="tf0020" display="https://www.sciencedirect.com/science/article/pii/S0012821X18302747 - tf0020" xr:uid="{232E7EF2-373D-40F9-8115-35BEED8F6E5D}"/>
    <hyperlink ref="G2" r:id="rId5" location="tf0030" display="https://www.sciencedirect.com/science/article/pii/S0012821X18302747 - tf0030" xr:uid="{D741B40B-2BE3-45E7-8065-BFADB8D4A708}"/>
    <hyperlink ref="L2" r:id="rId6" location="tf0040" display="https://www.sciencedirect.com/science/article/pii/S0012821X18302747 - tf0040" xr:uid="{8620941D-7814-4F5C-8D07-FE0E5E9BDA38}"/>
    <hyperlink ref="R2" r:id="rId7" location="tf0010" display="https://www.sciencedirect.com/science/article/pii/S0012821X18302747 - tf0010" xr:uid="{4E4EAA0D-0BEC-4AAA-BAC8-CE79E20AC0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648F-AEB8-47F3-838A-1FDBC56A98B3}">
  <dimension ref="A1:H88"/>
  <sheetViews>
    <sheetView topLeftCell="A40" workbookViewId="0">
      <selection activeCell="J76" sqref="J76"/>
    </sheetView>
  </sheetViews>
  <sheetFormatPr defaultRowHeight="15" x14ac:dyDescent="0.25"/>
  <cols>
    <col min="2" max="2" width="16.5703125" customWidth="1"/>
  </cols>
  <sheetData>
    <row r="1" spans="1:4" ht="15.75" thickBot="1" x14ac:dyDescent="0.3">
      <c r="A1" t="s">
        <v>356</v>
      </c>
      <c r="B1" t="s">
        <v>357</v>
      </c>
      <c r="C1" t="s">
        <v>358</v>
      </c>
    </row>
    <row r="2" spans="1:4" x14ac:dyDescent="0.25">
      <c r="A2" t="s">
        <v>286</v>
      </c>
      <c r="B2" s="12" t="s">
        <v>165</v>
      </c>
      <c r="C2" s="22">
        <v>1.24</v>
      </c>
      <c r="D2" s="22"/>
    </row>
    <row r="3" spans="1:4" x14ac:dyDescent="0.25">
      <c r="A3" t="s">
        <v>287</v>
      </c>
      <c r="B3" s="11" t="s">
        <v>168</v>
      </c>
      <c r="C3" s="21">
        <v>1.02</v>
      </c>
      <c r="D3" s="21"/>
    </row>
    <row r="4" spans="1:4" x14ac:dyDescent="0.25">
      <c r="A4" t="s">
        <v>288</v>
      </c>
      <c r="B4" s="11" t="s">
        <v>172</v>
      </c>
      <c r="C4" s="21">
        <v>1.08</v>
      </c>
      <c r="D4" s="21"/>
    </row>
    <row r="5" spans="1:4" x14ac:dyDescent="0.25">
      <c r="A5" t="s">
        <v>289</v>
      </c>
      <c r="B5" s="11" t="s">
        <v>174</v>
      </c>
      <c r="C5" s="21">
        <v>1.1499999999999999</v>
      </c>
      <c r="D5" s="21"/>
    </row>
    <row r="6" spans="1:4" x14ac:dyDescent="0.25">
      <c r="A6" t="s">
        <v>290</v>
      </c>
      <c r="B6" s="11" t="s">
        <v>176</v>
      </c>
      <c r="C6" s="21">
        <v>1.1499999999999999</v>
      </c>
      <c r="D6" s="21"/>
    </row>
    <row r="7" spans="1:4" x14ac:dyDescent="0.25">
      <c r="A7" t="s">
        <v>291</v>
      </c>
      <c r="B7" s="11" t="s">
        <v>179</v>
      </c>
      <c r="C7" s="21">
        <v>1.1399999999999999</v>
      </c>
      <c r="D7" s="21"/>
    </row>
    <row r="8" spans="1:4" x14ac:dyDescent="0.25">
      <c r="A8" t="s">
        <v>292</v>
      </c>
      <c r="B8" s="11" t="s">
        <v>182</v>
      </c>
      <c r="C8" s="21">
        <v>1.3</v>
      </c>
      <c r="D8" s="21"/>
    </row>
    <row r="9" spans="1:4" x14ac:dyDescent="0.25">
      <c r="A9" t="s">
        <v>293</v>
      </c>
      <c r="B9" s="11" t="s">
        <v>183</v>
      </c>
      <c r="C9" s="21">
        <v>0.91</v>
      </c>
      <c r="D9" s="21"/>
    </row>
    <row r="10" spans="1:4" x14ac:dyDescent="0.25">
      <c r="A10" t="s">
        <v>294</v>
      </c>
      <c r="B10" s="11" t="s">
        <v>184</v>
      </c>
      <c r="C10" s="21">
        <v>1.04</v>
      </c>
      <c r="D10" s="21"/>
    </row>
    <row r="11" spans="1:4" x14ac:dyDescent="0.25">
      <c r="A11" t="s">
        <v>295</v>
      </c>
      <c r="B11" s="11" t="s">
        <v>186</v>
      </c>
      <c r="C11" s="21">
        <v>0.98</v>
      </c>
      <c r="D11" s="21"/>
    </row>
    <row r="12" spans="1:4" x14ac:dyDescent="0.25">
      <c r="A12" t="s">
        <v>296</v>
      </c>
      <c r="B12" s="11" t="s">
        <v>188</v>
      </c>
      <c r="C12" s="21">
        <v>1.28</v>
      </c>
      <c r="D12" s="21"/>
    </row>
    <row r="13" spans="1:4" x14ac:dyDescent="0.25">
      <c r="A13" t="s">
        <v>297</v>
      </c>
      <c r="B13" s="11" t="s">
        <v>190</v>
      </c>
      <c r="C13" s="21">
        <v>1.28</v>
      </c>
      <c r="D13" s="21"/>
    </row>
    <row r="14" spans="1:4" x14ac:dyDescent="0.25">
      <c r="A14" t="s">
        <v>298</v>
      </c>
      <c r="B14" s="11" t="s">
        <v>192</v>
      </c>
      <c r="C14" s="21">
        <v>1.28</v>
      </c>
      <c r="D14" s="21"/>
    </row>
    <row r="15" spans="1:4" x14ac:dyDescent="0.25">
      <c r="A15" t="s">
        <v>299</v>
      </c>
      <c r="B15" s="11" t="s">
        <v>195</v>
      </c>
      <c r="C15" s="21" t="s">
        <v>178</v>
      </c>
      <c r="D15" s="21"/>
    </row>
    <row r="16" spans="1:4" x14ac:dyDescent="0.25">
      <c r="A16" t="s">
        <v>300</v>
      </c>
      <c r="B16" s="11" t="s">
        <v>197</v>
      </c>
      <c r="C16" s="21">
        <v>1.71</v>
      </c>
      <c r="D16" s="21"/>
    </row>
    <row r="17" spans="1:4" x14ac:dyDescent="0.25">
      <c r="A17" t="s">
        <v>301</v>
      </c>
      <c r="B17" s="11" t="s">
        <v>200</v>
      </c>
      <c r="C17" s="21">
        <v>1.83</v>
      </c>
      <c r="D17" s="21"/>
    </row>
    <row r="18" spans="1:4" x14ac:dyDescent="0.25">
      <c r="A18" t="s">
        <v>302</v>
      </c>
      <c r="B18" s="11" t="s">
        <v>203</v>
      </c>
      <c r="C18" s="21" t="s">
        <v>178</v>
      </c>
      <c r="D18" s="21"/>
    </row>
    <row r="19" spans="1:4" x14ac:dyDescent="0.25">
      <c r="A19" t="s">
        <v>303</v>
      </c>
      <c r="B19" s="11" t="s">
        <v>205</v>
      </c>
      <c r="C19" s="21">
        <v>1.4</v>
      </c>
      <c r="D19" s="21"/>
    </row>
    <row r="20" spans="1:4" x14ac:dyDescent="0.25">
      <c r="A20" t="s">
        <v>304</v>
      </c>
      <c r="B20" s="11" t="s">
        <v>208</v>
      </c>
      <c r="C20" s="21">
        <v>1.21</v>
      </c>
      <c r="D20" s="21"/>
    </row>
    <row r="21" spans="1:4" x14ac:dyDescent="0.25">
      <c r="A21" t="s">
        <v>305</v>
      </c>
      <c r="B21" s="11" t="s">
        <v>210</v>
      </c>
      <c r="C21" s="21" t="s">
        <v>178</v>
      </c>
      <c r="D21" s="21"/>
    </row>
    <row r="22" spans="1:4" x14ac:dyDescent="0.25">
      <c r="A22" t="s">
        <v>306</v>
      </c>
      <c r="B22" s="11" t="s">
        <v>214</v>
      </c>
      <c r="C22" s="21" t="s">
        <v>178</v>
      </c>
      <c r="D22" s="21"/>
    </row>
    <row r="23" spans="1:4" x14ac:dyDescent="0.25">
      <c r="A23" t="s">
        <v>307</v>
      </c>
      <c r="B23" s="11" t="s">
        <v>216</v>
      </c>
      <c r="C23" s="21">
        <v>1.1299999999999999</v>
      </c>
      <c r="D23" s="21"/>
    </row>
    <row r="24" spans="1:4" x14ac:dyDescent="0.25">
      <c r="A24" t="s">
        <v>308</v>
      </c>
      <c r="B24" s="11" t="s">
        <v>219</v>
      </c>
      <c r="C24" s="21" t="s">
        <v>178</v>
      </c>
      <c r="D24" s="21"/>
    </row>
    <row r="25" spans="1:4" x14ac:dyDescent="0.25">
      <c r="A25" t="s">
        <v>309</v>
      </c>
      <c r="B25" s="11" t="s">
        <v>221</v>
      </c>
      <c r="C25" s="21">
        <v>0.96</v>
      </c>
      <c r="D25" s="21"/>
    </row>
    <row r="26" spans="1:4" x14ac:dyDescent="0.25">
      <c r="A26" t="s">
        <v>310</v>
      </c>
      <c r="B26" s="11" t="s">
        <v>223</v>
      </c>
      <c r="C26" s="21">
        <v>1.02</v>
      </c>
      <c r="D26" s="21"/>
    </row>
    <row r="27" spans="1:4" x14ac:dyDescent="0.25">
      <c r="A27" t="s">
        <v>311</v>
      </c>
      <c r="B27" s="11" t="s">
        <v>226</v>
      </c>
      <c r="C27" s="21">
        <v>0.96</v>
      </c>
      <c r="D27" s="21"/>
    </row>
    <row r="28" spans="1:4" x14ac:dyDescent="0.25">
      <c r="A28" t="s">
        <v>312</v>
      </c>
      <c r="B28" s="11" t="s">
        <v>228</v>
      </c>
      <c r="C28" s="21">
        <v>0.94</v>
      </c>
      <c r="D28" s="21"/>
    </row>
    <row r="29" spans="1:4" x14ac:dyDescent="0.25">
      <c r="A29" t="s">
        <v>313</v>
      </c>
      <c r="B29" s="11" t="s">
        <v>230</v>
      </c>
      <c r="C29" s="21">
        <v>0.98</v>
      </c>
      <c r="D29" s="21"/>
    </row>
    <row r="30" spans="1:4" x14ac:dyDescent="0.25">
      <c r="A30" t="s">
        <v>314</v>
      </c>
      <c r="B30" s="11" t="s">
        <v>233</v>
      </c>
      <c r="C30" s="21" t="s">
        <v>178</v>
      </c>
      <c r="D30" s="21"/>
    </row>
    <row r="31" spans="1:4" x14ac:dyDescent="0.25">
      <c r="A31" t="s">
        <v>315</v>
      </c>
      <c r="B31" s="11" t="s">
        <v>236</v>
      </c>
      <c r="C31" s="21">
        <v>0.86</v>
      </c>
      <c r="D31" s="21"/>
    </row>
    <row r="32" spans="1:4" x14ac:dyDescent="0.25">
      <c r="A32" t="s">
        <v>316</v>
      </c>
      <c r="B32" s="11" t="s">
        <v>238</v>
      </c>
      <c r="C32" s="21">
        <v>0.93</v>
      </c>
      <c r="D32" s="21"/>
    </row>
    <row r="33" spans="1:8" x14ac:dyDescent="0.25">
      <c r="A33" t="s">
        <v>317</v>
      </c>
      <c r="B33" s="11" t="s">
        <v>240</v>
      </c>
      <c r="C33" s="21" t="s">
        <v>178</v>
      </c>
      <c r="D33" s="21"/>
    </row>
    <row r="34" spans="1:8" x14ac:dyDescent="0.25">
      <c r="A34" t="s">
        <v>318</v>
      </c>
      <c r="B34" s="11" t="s">
        <v>241</v>
      </c>
      <c r="C34" s="21" t="s">
        <v>178</v>
      </c>
      <c r="D34" s="21"/>
    </row>
    <row r="35" spans="1:8" x14ac:dyDescent="0.25">
      <c r="A35" t="s">
        <v>319</v>
      </c>
      <c r="B35" s="11" t="s">
        <v>244</v>
      </c>
      <c r="C35" s="21">
        <v>1.58</v>
      </c>
      <c r="D35" s="21"/>
    </row>
    <row r="36" spans="1:8" x14ac:dyDescent="0.25">
      <c r="A36" t="s">
        <v>320</v>
      </c>
      <c r="B36" s="11" t="s">
        <v>247</v>
      </c>
      <c r="C36" s="21">
        <v>1.21</v>
      </c>
      <c r="D36" s="21"/>
    </row>
    <row r="37" spans="1:8" x14ac:dyDescent="0.25">
      <c r="A37" t="s">
        <v>321</v>
      </c>
      <c r="B37" s="11" t="s">
        <v>250</v>
      </c>
      <c r="C37" s="21">
        <v>1.28</v>
      </c>
      <c r="D37" s="21"/>
    </row>
    <row r="38" spans="1:8" x14ac:dyDescent="0.25">
      <c r="A38" t="s">
        <v>322</v>
      </c>
      <c r="B38" s="11" t="s">
        <v>253</v>
      </c>
      <c r="C38" s="21">
        <v>1.58</v>
      </c>
      <c r="D38" s="21"/>
    </row>
    <row r="39" spans="1:8" x14ac:dyDescent="0.25">
      <c r="A39" t="s">
        <v>323</v>
      </c>
      <c r="B39" s="11" t="s">
        <v>256</v>
      </c>
      <c r="C39" s="21">
        <v>1.31</v>
      </c>
      <c r="D39" s="21"/>
    </row>
    <row r="40" spans="1:8" x14ac:dyDescent="0.25">
      <c r="A40" t="s">
        <v>324</v>
      </c>
      <c r="B40" s="11" t="s">
        <v>260</v>
      </c>
      <c r="C40" s="21">
        <v>1.34</v>
      </c>
      <c r="D40" s="21"/>
    </row>
    <row r="41" spans="1:8" x14ac:dyDescent="0.25">
      <c r="A41" t="s">
        <v>325</v>
      </c>
      <c r="B41" s="11" t="s">
        <v>263</v>
      </c>
      <c r="C41" s="21">
        <v>1.34</v>
      </c>
      <c r="D41" s="21"/>
    </row>
    <row r="42" spans="1:8" ht="15.75" thickBot="1" x14ac:dyDescent="0.3">
      <c r="A42" t="s">
        <v>326</v>
      </c>
      <c r="B42" s="7" t="s">
        <v>266</v>
      </c>
      <c r="C42" s="23">
        <v>1.1000000000000001</v>
      </c>
      <c r="D42" s="23"/>
    </row>
    <row r="43" spans="1:8" x14ac:dyDescent="0.25">
      <c r="A43" t="s">
        <v>327</v>
      </c>
      <c r="B43" t="s">
        <v>87</v>
      </c>
      <c r="C43" s="28" t="s">
        <v>90</v>
      </c>
      <c r="D43" t="str">
        <f>CONCATENATE("-",G43)</f>
        <v>-0.085</v>
      </c>
      <c r="E43" t="s">
        <v>327</v>
      </c>
      <c r="F43" t="s">
        <v>87</v>
      </c>
      <c r="G43">
        <v>8.5000000000000006E-2</v>
      </c>
      <c r="H43" t="s">
        <v>359</v>
      </c>
    </row>
    <row r="44" spans="1:8" x14ac:dyDescent="0.25">
      <c r="A44" t="s">
        <v>328</v>
      </c>
      <c r="B44" t="s">
        <v>91</v>
      </c>
      <c r="C44">
        <v>0.36699999999999999</v>
      </c>
      <c r="E44" t="s">
        <v>328</v>
      </c>
      <c r="F44" t="s">
        <v>91</v>
      </c>
      <c r="G44">
        <v>0.36699999999999999</v>
      </c>
      <c r="H44">
        <f>G44</f>
        <v>0.36699999999999999</v>
      </c>
    </row>
    <row r="45" spans="1:8" x14ac:dyDescent="0.25">
      <c r="A45" t="s">
        <v>332</v>
      </c>
      <c r="B45" t="s">
        <v>93</v>
      </c>
      <c r="C45">
        <v>1.4999999999999999E-2</v>
      </c>
      <c r="E45" t="s">
        <v>332</v>
      </c>
      <c r="F45" t="s">
        <v>93</v>
      </c>
      <c r="G45">
        <v>1.4999999999999999E-2</v>
      </c>
      <c r="H45">
        <f>G45</f>
        <v>1.4999999999999999E-2</v>
      </c>
    </row>
    <row r="46" spans="1:8" x14ac:dyDescent="0.25">
      <c r="A46" t="s">
        <v>329</v>
      </c>
      <c r="B46" t="s">
        <v>96</v>
      </c>
      <c r="C46">
        <v>0.39500000000000002</v>
      </c>
      <c r="E46" t="s">
        <v>329</v>
      </c>
      <c r="F46" t="s">
        <v>96</v>
      </c>
      <c r="G46">
        <v>0.39500000000000002</v>
      </c>
      <c r="H46">
        <f>G46</f>
        <v>0.39500000000000002</v>
      </c>
    </row>
    <row r="47" spans="1:8" x14ac:dyDescent="0.25">
      <c r="A47" t="s">
        <v>330</v>
      </c>
      <c r="B47" t="s">
        <v>98</v>
      </c>
      <c r="C47" t="s">
        <v>100</v>
      </c>
      <c r="D47" t="str">
        <f>CONCATENATE("-",G47)</f>
        <v>-0.136</v>
      </c>
      <c r="E47" t="s">
        <v>330</v>
      </c>
      <c r="F47" t="s">
        <v>98</v>
      </c>
      <c r="G47">
        <v>0.13600000000000001</v>
      </c>
      <c r="H47" t="s">
        <v>360</v>
      </c>
    </row>
    <row r="48" spans="1:8" x14ac:dyDescent="0.25">
      <c r="A48" t="s">
        <v>331</v>
      </c>
      <c r="B48" t="s">
        <v>101</v>
      </c>
      <c r="C48">
        <v>4.0000000000000001E-3</v>
      </c>
      <c r="E48" t="s">
        <v>331</v>
      </c>
      <c r="F48" t="s">
        <v>101</v>
      </c>
      <c r="G48">
        <v>4.0000000000000001E-3</v>
      </c>
      <c r="H48">
        <f>G48</f>
        <v>4.0000000000000001E-3</v>
      </c>
    </row>
    <row r="49" spans="1:8" x14ac:dyDescent="0.25">
      <c r="A49" t="s">
        <v>333</v>
      </c>
      <c r="B49" t="s">
        <v>103</v>
      </c>
      <c r="C49">
        <v>0.40899999999999997</v>
      </c>
      <c r="E49" t="s">
        <v>333</v>
      </c>
      <c r="F49" t="s">
        <v>103</v>
      </c>
      <c r="G49">
        <v>0.40899999999999997</v>
      </c>
      <c r="H49">
        <f>G49</f>
        <v>0.40899999999999997</v>
      </c>
    </row>
    <row r="50" spans="1:8" x14ac:dyDescent="0.25">
      <c r="A50" t="s">
        <v>334</v>
      </c>
      <c r="B50" t="s">
        <v>105</v>
      </c>
      <c r="C50">
        <v>6.0000000000000001E-3</v>
      </c>
      <c r="E50" t="s">
        <v>334</v>
      </c>
      <c r="F50" t="s">
        <v>105</v>
      </c>
      <c r="G50">
        <v>6.0000000000000001E-3</v>
      </c>
      <c r="H50">
        <f>G50</f>
        <v>6.0000000000000001E-3</v>
      </c>
    </row>
    <row r="51" spans="1:8" x14ac:dyDescent="0.25">
      <c r="A51" t="s">
        <v>335</v>
      </c>
      <c r="B51" t="s">
        <v>107</v>
      </c>
      <c r="C51">
        <v>4.4999999999999998E-2</v>
      </c>
      <c r="E51" t="s">
        <v>335</v>
      </c>
      <c r="F51" t="s">
        <v>107</v>
      </c>
      <c r="G51">
        <v>4.4999999999999998E-2</v>
      </c>
      <c r="H51">
        <f>G51</f>
        <v>4.4999999999999998E-2</v>
      </c>
    </row>
    <row r="52" spans="1:8" x14ac:dyDescent="0.25">
      <c r="A52" t="s">
        <v>336</v>
      </c>
      <c r="B52" t="s">
        <v>109</v>
      </c>
      <c r="C52">
        <v>0.62</v>
      </c>
      <c r="E52" t="s">
        <v>336</v>
      </c>
      <c r="F52" t="s">
        <v>109</v>
      </c>
      <c r="G52">
        <v>0.62</v>
      </c>
      <c r="H52">
        <f>G52</f>
        <v>0.62</v>
      </c>
    </row>
    <row r="53" spans="1:8" x14ac:dyDescent="0.25">
      <c r="A53" t="s">
        <v>337</v>
      </c>
      <c r="B53" t="s">
        <v>111</v>
      </c>
      <c r="C53" t="s">
        <v>113</v>
      </c>
      <c r="D53" t="str">
        <f>CONCATENATE("-",G53)</f>
        <v>-0.19</v>
      </c>
      <c r="E53" t="s">
        <v>337</v>
      </c>
      <c r="F53" t="s">
        <v>111</v>
      </c>
      <c r="G53">
        <v>0.19</v>
      </c>
      <c r="H53" t="s">
        <v>361</v>
      </c>
    </row>
    <row r="54" spans="1:8" x14ac:dyDescent="0.25">
      <c r="A54" t="s">
        <v>338</v>
      </c>
      <c r="B54" t="s">
        <v>114</v>
      </c>
      <c r="C54">
        <v>0.374</v>
      </c>
      <c r="E54" t="s">
        <v>338</v>
      </c>
      <c r="F54" t="s">
        <v>114</v>
      </c>
      <c r="G54">
        <v>0.374</v>
      </c>
      <c r="H54">
        <f>G54</f>
        <v>0.374</v>
      </c>
    </row>
    <row r="55" spans="1:8" x14ac:dyDescent="0.25">
      <c r="A55" t="s">
        <v>339</v>
      </c>
      <c r="B55" t="s">
        <v>116</v>
      </c>
      <c r="C55" t="s">
        <v>118</v>
      </c>
      <c r="D55" t="str">
        <f t="shared" ref="D55:D59" si="0">CONCATENATE("-",G55)</f>
        <v>-0.372</v>
      </c>
      <c r="E55" t="s">
        <v>339</v>
      </c>
      <c r="F55" t="s">
        <v>116</v>
      </c>
      <c r="G55">
        <v>0.372</v>
      </c>
      <c r="H55" t="s">
        <v>362</v>
      </c>
    </row>
    <row r="56" spans="1:8" x14ac:dyDescent="0.25">
      <c r="A56" t="s">
        <v>340</v>
      </c>
      <c r="B56" t="s">
        <v>119</v>
      </c>
      <c r="C56" t="s">
        <v>121</v>
      </c>
      <c r="D56" t="str">
        <f t="shared" si="0"/>
        <v>-0.264</v>
      </c>
      <c r="E56" t="s">
        <v>340</v>
      </c>
      <c r="F56" t="s">
        <v>119</v>
      </c>
      <c r="G56">
        <v>0.26400000000000001</v>
      </c>
      <c r="H56" t="s">
        <v>363</v>
      </c>
    </row>
    <row r="57" spans="1:8" x14ac:dyDescent="0.25">
      <c r="A57" t="s">
        <v>341</v>
      </c>
      <c r="B57" t="s">
        <v>122</v>
      </c>
      <c r="C57" t="s">
        <v>124</v>
      </c>
      <c r="D57" t="str">
        <f t="shared" si="0"/>
        <v>-0.461</v>
      </c>
      <c r="E57" t="s">
        <v>341</v>
      </c>
      <c r="F57" t="s">
        <v>122</v>
      </c>
      <c r="G57">
        <v>0.46100000000000002</v>
      </c>
      <c r="H57" t="s">
        <v>364</v>
      </c>
    </row>
    <row r="58" spans="1:8" x14ac:dyDescent="0.25">
      <c r="A58" t="s">
        <v>342</v>
      </c>
      <c r="B58" t="s">
        <v>125</v>
      </c>
      <c r="C58" t="s">
        <v>128</v>
      </c>
      <c r="D58" t="str">
        <f t="shared" si="0"/>
        <v>-0.305</v>
      </c>
      <c r="E58" t="s">
        <v>342</v>
      </c>
      <c r="F58" t="s">
        <v>125</v>
      </c>
      <c r="G58">
        <v>0.30499999999999999</v>
      </c>
      <c r="H58" t="s">
        <v>365</v>
      </c>
    </row>
    <row r="59" spans="1:8" x14ac:dyDescent="0.25">
      <c r="A59" t="s">
        <v>343</v>
      </c>
      <c r="B59" t="s">
        <v>129</v>
      </c>
      <c r="C59" t="s">
        <v>131</v>
      </c>
      <c r="D59" t="str">
        <f t="shared" si="0"/>
        <v>-0.201</v>
      </c>
      <c r="E59" t="s">
        <v>343</v>
      </c>
      <c r="F59" t="s">
        <v>129</v>
      </c>
      <c r="G59">
        <v>0.20100000000000001</v>
      </c>
      <c r="H59" t="s">
        <v>366</v>
      </c>
    </row>
    <row r="60" spans="1:8" x14ac:dyDescent="0.25">
      <c r="A60" t="s">
        <v>344</v>
      </c>
      <c r="B60" t="s">
        <v>132</v>
      </c>
      <c r="C60">
        <v>8.2000000000000003E-2</v>
      </c>
      <c r="E60" t="s">
        <v>344</v>
      </c>
      <c r="F60" t="s">
        <v>132</v>
      </c>
      <c r="G60">
        <v>8.2000000000000003E-2</v>
      </c>
      <c r="H60">
        <f>G60</f>
        <v>8.2000000000000003E-2</v>
      </c>
    </row>
    <row r="61" spans="1:8" x14ac:dyDescent="0.25">
      <c r="A61" t="s">
        <v>345</v>
      </c>
      <c r="B61" t="s">
        <v>134</v>
      </c>
      <c r="C61" t="s">
        <v>136</v>
      </c>
      <c r="D61" t="str">
        <f t="shared" ref="D61:D65" si="1">CONCATENATE("-",G61)</f>
        <v>-0.118</v>
      </c>
      <c r="E61" t="s">
        <v>345</v>
      </c>
      <c r="F61" t="s">
        <v>134</v>
      </c>
      <c r="G61">
        <v>0.11799999999999999</v>
      </c>
      <c r="H61" t="s">
        <v>367</v>
      </c>
    </row>
    <row r="62" spans="1:8" x14ac:dyDescent="0.25">
      <c r="A62" t="s">
        <v>346</v>
      </c>
      <c r="B62" t="s">
        <v>137</v>
      </c>
      <c r="C62" t="s">
        <v>139</v>
      </c>
      <c r="D62" t="str">
        <f t="shared" si="1"/>
        <v>-0.84</v>
      </c>
      <c r="E62" t="s">
        <v>346</v>
      </c>
      <c r="F62" t="s">
        <v>137</v>
      </c>
      <c r="G62">
        <v>0.84</v>
      </c>
      <c r="H62" t="s">
        <v>368</v>
      </c>
    </row>
    <row r="63" spans="1:8" x14ac:dyDescent="0.25">
      <c r="A63" t="s">
        <v>347</v>
      </c>
      <c r="B63" t="s">
        <v>140</v>
      </c>
      <c r="C63" t="s">
        <v>142</v>
      </c>
      <c r="D63" t="str">
        <f t="shared" si="1"/>
        <v>-0.711</v>
      </c>
      <c r="E63" t="s">
        <v>347</v>
      </c>
      <c r="F63" t="s">
        <v>140</v>
      </c>
      <c r="G63">
        <v>0.71099999999999997</v>
      </c>
      <c r="H63" t="s">
        <v>369</v>
      </c>
    </row>
    <row r="64" spans="1:8" x14ac:dyDescent="0.25">
      <c r="A64" t="s">
        <v>348</v>
      </c>
      <c r="B64" t="s">
        <v>143</v>
      </c>
      <c r="C64" t="s">
        <v>145</v>
      </c>
      <c r="D64" t="str">
        <f t="shared" si="1"/>
        <v>-0.507</v>
      </c>
      <c r="E64" t="s">
        <v>348</v>
      </c>
      <c r="F64" t="s">
        <v>143</v>
      </c>
      <c r="G64">
        <v>0.50700000000000001</v>
      </c>
      <c r="H64" t="s">
        <v>370</v>
      </c>
    </row>
    <row r="65" spans="1:8" x14ac:dyDescent="0.25">
      <c r="A65" t="s">
        <v>349</v>
      </c>
      <c r="B65" t="s">
        <v>146</v>
      </c>
      <c r="C65" t="s">
        <v>148</v>
      </c>
      <c r="D65" t="str">
        <f t="shared" si="1"/>
        <v>-0.611</v>
      </c>
      <c r="E65" t="s">
        <v>349</v>
      </c>
      <c r="F65" t="s">
        <v>146</v>
      </c>
      <c r="G65">
        <v>0.61099999999999999</v>
      </c>
      <c r="H65" t="s">
        <v>371</v>
      </c>
    </row>
    <row r="66" spans="1:8" x14ac:dyDescent="0.25">
      <c r="A66" t="s">
        <v>350</v>
      </c>
      <c r="B66" t="s">
        <v>149</v>
      </c>
      <c r="C66">
        <v>0.53500000000000003</v>
      </c>
      <c r="E66" t="s">
        <v>350</v>
      </c>
      <c r="F66" t="s">
        <v>149</v>
      </c>
      <c r="G66">
        <v>0.53500000000000003</v>
      </c>
      <c r="H66">
        <f>G66</f>
        <v>0.53500000000000003</v>
      </c>
    </row>
    <row r="67" spans="1:8" x14ac:dyDescent="0.25">
      <c r="A67" t="s">
        <v>351</v>
      </c>
      <c r="B67" t="s">
        <v>152</v>
      </c>
      <c r="C67" t="s">
        <v>154</v>
      </c>
      <c r="D67" t="str">
        <f t="shared" ref="D67:D70" si="2">CONCATENATE("-",G67)</f>
        <v>-0.036</v>
      </c>
      <c r="E67" t="s">
        <v>351</v>
      </c>
      <c r="F67" t="s">
        <v>152</v>
      </c>
      <c r="G67">
        <v>3.5999999999999997E-2</v>
      </c>
      <c r="H67" t="s">
        <v>372</v>
      </c>
    </row>
    <row r="68" spans="1:8" x14ac:dyDescent="0.25">
      <c r="A68" t="s">
        <v>352</v>
      </c>
      <c r="B68" t="s">
        <v>155</v>
      </c>
      <c r="C68" t="s">
        <v>157</v>
      </c>
      <c r="D68" t="str">
        <f t="shared" si="2"/>
        <v>-0.016</v>
      </c>
      <c r="E68" t="s">
        <v>352</v>
      </c>
      <c r="F68" t="s">
        <v>155</v>
      </c>
      <c r="G68">
        <v>1.6E-2</v>
      </c>
      <c r="H68" t="s">
        <v>373</v>
      </c>
    </row>
    <row r="69" spans="1:8" x14ac:dyDescent="0.25">
      <c r="A69" t="s">
        <v>353</v>
      </c>
      <c r="B69" t="s">
        <v>158</v>
      </c>
      <c r="C69" t="s">
        <v>160</v>
      </c>
      <c r="D69" t="str">
        <f t="shared" si="2"/>
        <v>-0.312</v>
      </c>
      <c r="E69" t="s">
        <v>353</v>
      </c>
      <c r="F69" t="s">
        <v>158</v>
      </c>
      <c r="G69">
        <v>0.312</v>
      </c>
      <c r="H69" t="s">
        <v>374</v>
      </c>
    </row>
    <row r="70" spans="1:8" x14ac:dyDescent="0.25">
      <c r="A70" t="s">
        <v>354</v>
      </c>
      <c r="B70" t="s">
        <v>162</v>
      </c>
      <c r="C70" t="s">
        <v>164</v>
      </c>
      <c r="D70" t="str">
        <f t="shared" si="2"/>
        <v>-0.385</v>
      </c>
      <c r="E70" t="s">
        <v>354</v>
      </c>
      <c r="F70" t="s">
        <v>162</v>
      </c>
      <c r="G70">
        <v>0.38500000000000001</v>
      </c>
      <c r="H70" t="s">
        <v>375</v>
      </c>
    </row>
    <row r="71" spans="1:8" x14ac:dyDescent="0.25">
      <c r="A71" t="s">
        <v>355</v>
      </c>
      <c r="B71" t="s">
        <v>4</v>
      </c>
      <c r="C71">
        <v>1.25</v>
      </c>
    </row>
    <row r="72" spans="1:8" x14ac:dyDescent="0.25">
      <c r="A72" t="s">
        <v>355</v>
      </c>
      <c r="B72" t="s">
        <v>5</v>
      </c>
      <c r="C72">
        <v>0.95</v>
      </c>
    </row>
    <row r="73" spans="1:8" x14ac:dyDescent="0.25">
      <c r="A73" t="s">
        <v>355</v>
      </c>
      <c r="B73" t="s">
        <v>6</v>
      </c>
      <c r="C73">
        <v>0.61</v>
      </c>
    </row>
    <row r="74" spans="1:8" x14ac:dyDescent="0.25">
      <c r="A74" t="s">
        <v>355</v>
      </c>
      <c r="B74" t="s">
        <v>7</v>
      </c>
      <c r="C74">
        <v>0.67</v>
      </c>
    </row>
    <row r="75" spans="1:8" x14ac:dyDescent="0.25">
      <c r="A75" t="s">
        <v>355</v>
      </c>
      <c r="B75" t="s">
        <v>1</v>
      </c>
      <c r="C75">
        <v>0.33</v>
      </c>
    </row>
    <row r="76" spans="1:8" x14ac:dyDescent="0.25">
      <c r="A76" t="s">
        <v>355</v>
      </c>
      <c r="B76" t="s">
        <v>2</v>
      </c>
      <c r="C76">
        <v>1.26</v>
      </c>
    </row>
    <row r="77" spans="1:8" x14ac:dyDescent="0.25">
      <c r="A77" t="s">
        <v>355</v>
      </c>
      <c r="B77" t="s">
        <v>3</v>
      </c>
      <c r="C77">
        <v>0.4</v>
      </c>
    </row>
    <row r="78" spans="1:8" x14ac:dyDescent="0.25">
      <c r="A78" t="s">
        <v>355</v>
      </c>
      <c r="B78" t="s">
        <v>8</v>
      </c>
      <c r="C78">
        <v>0.28000000000000003</v>
      </c>
    </row>
    <row r="79" spans="1:8" x14ac:dyDescent="0.25">
      <c r="A79" t="s">
        <v>355</v>
      </c>
      <c r="B79" t="s">
        <v>9</v>
      </c>
      <c r="C79">
        <v>0.55000000000000004</v>
      </c>
    </row>
    <row r="80" spans="1:8" x14ac:dyDescent="0.25">
      <c r="A80" t="s">
        <v>355</v>
      </c>
      <c r="B80" t="s">
        <v>11</v>
      </c>
      <c r="C80">
        <v>0.69</v>
      </c>
    </row>
    <row r="81" spans="1:3" x14ac:dyDescent="0.25">
      <c r="A81" t="s">
        <v>355</v>
      </c>
      <c r="B81" t="s">
        <v>13</v>
      </c>
      <c r="C81">
        <v>0.56999999999999995</v>
      </c>
    </row>
    <row r="82" spans="1:3" x14ac:dyDescent="0.25">
      <c r="A82" t="s">
        <v>355</v>
      </c>
      <c r="B82" t="s">
        <v>15</v>
      </c>
      <c r="C82">
        <v>0.76</v>
      </c>
    </row>
    <row r="83" spans="1:3" x14ac:dyDescent="0.25">
      <c r="A83" t="s">
        <v>355</v>
      </c>
      <c r="B83" t="s">
        <v>17</v>
      </c>
      <c r="C83">
        <v>0.57999999999999996</v>
      </c>
    </row>
    <row r="84" spans="1:3" x14ac:dyDescent="0.25">
      <c r="A84" t="s">
        <v>355</v>
      </c>
      <c r="B84" t="s">
        <v>19</v>
      </c>
      <c r="C84">
        <v>1.6</v>
      </c>
    </row>
    <row r="85" spans="1:3" x14ac:dyDescent="0.25">
      <c r="A85" t="s">
        <v>355</v>
      </c>
      <c r="B85" t="s">
        <v>22</v>
      </c>
      <c r="C85">
        <v>1.0900000000000001</v>
      </c>
    </row>
    <row r="86" spans="1:3" x14ac:dyDescent="0.25">
      <c r="A86" t="s">
        <v>355</v>
      </c>
      <c r="B86" t="s">
        <v>23</v>
      </c>
      <c r="C86">
        <v>1.98</v>
      </c>
    </row>
    <row r="87" spans="1:3" x14ac:dyDescent="0.25">
      <c r="A87" t="s">
        <v>355</v>
      </c>
      <c r="B87" t="s">
        <v>24</v>
      </c>
      <c r="C87">
        <v>0.46</v>
      </c>
    </row>
    <row r="88" spans="1:3" x14ac:dyDescent="0.25">
      <c r="A88" t="s">
        <v>355</v>
      </c>
      <c r="B88" t="s">
        <v>25</v>
      </c>
      <c r="C88">
        <v>2.5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Porter_2014</vt:lpstr>
      <vt:lpstr>Pasava_2018</vt:lpstr>
      <vt:lpstr>Ciscato_2018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Baransky</dc:creator>
  <cp:lastModifiedBy>Eva Baransky</cp:lastModifiedBy>
  <dcterms:created xsi:type="dcterms:W3CDTF">2015-06-05T18:17:20Z</dcterms:created>
  <dcterms:modified xsi:type="dcterms:W3CDTF">2021-04-13T18:21:57Z</dcterms:modified>
</cp:coreProperties>
</file>