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4380" windowHeight="15620" tabRatio="500" activeTab="1"/>
  </bookViews>
  <sheets>
    <sheet name="to-kits" sheetId="1" r:id="rId1"/>
    <sheet name="to-ceda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F34" i="1"/>
  <c r="H34" i="1"/>
  <c r="I34" i="1"/>
  <c r="J34" i="1"/>
  <c r="E35" i="1"/>
  <c r="F35" i="1"/>
  <c r="H35" i="1"/>
  <c r="I35" i="1"/>
  <c r="J35" i="1"/>
  <c r="B1" i="1"/>
  <c r="F24" i="1"/>
  <c r="B4" i="1"/>
  <c r="I24" i="1"/>
  <c r="E24" i="1"/>
  <c r="H24" i="1"/>
  <c r="J24" i="1"/>
  <c r="F16" i="1"/>
  <c r="I16" i="1"/>
  <c r="E16" i="1"/>
  <c r="H16" i="1"/>
  <c r="J16" i="1"/>
  <c r="E14" i="1"/>
  <c r="F14" i="1"/>
  <c r="H14" i="1"/>
  <c r="I14" i="1"/>
  <c r="J14" i="1"/>
  <c r="E36" i="1"/>
  <c r="F36" i="1"/>
  <c r="H36" i="1"/>
  <c r="I36" i="1"/>
  <c r="J36" i="1"/>
  <c r="B1" i="2"/>
  <c r="F19" i="2"/>
  <c r="B2" i="2"/>
  <c r="B3" i="2"/>
  <c r="B4" i="2"/>
  <c r="I19" i="2"/>
  <c r="E19" i="2"/>
  <c r="H19" i="2"/>
  <c r="J19" i="2"/>
  <c r="F18" i="2"/>
  <c r="I18" i="2"/>
  <c r="E18" i="2"/>
  <c r="H18" i="2"/>
  <c r="J18" i="2"/>
  <c r="B15" i="2"/>
  <c r="B9" i="2"/>
  <c r="F33" i="1"/>
  <c r="I33" i="1"/>
  <c r="E33" i="1"/>
  <c r="H33" i="1"/>
  <c r="J33" i="1"/>
  <c r="F26" i="1"/>
  <c r="I26" i="1"/>
  <c r="E26" i="1"/>
  <c r="H26" i="1"/>
  <c r="J26" i="1"/>
  <c r="F25" i="1"/>
  <c r="I25" i="1"/>
  <c r="E25" i="1"/>
  <c r="H25" i="1"/>
  <c r="J25" i="1"/>
  <c r="F23" i="1"/>
  <c r="I23" i="1"/>
  <c r="E23" i="1"/>
  <c r="H23" i="1"/>
  <c r="J23" i="1"/>
  <c r="E13" i="1"/>
  <c r="H13" i="1"/>
  <c r="F13" i="1"/>
  <c r="I13" i="1"/>
  <c r="E15" i="1"/>
  <c r="H15" i="1"/>
  <c r="F15" i="1"/>
  <c r="I15" i="1"/>
  <c r="F12" i="1"/>
  <c r="I12" i="1"/>
  <c r="E12" i="1"/>
  <c r="H12" i="1"/>
  <c r="J15" i="1"/>
  <c r="J13" i="1"/>
  <c r="J12" i="1"/>
  <c r="B30" i="1"/>
  <c r="B20" i="1"/>
  <c r="B9" i="1"/>
</calcChain>
</file>

<file path=xl/comments1.xml><?xml version="1.0" encoding="utf-8"?>
<comments xmlns="http://schemas.openxmlformats.org/spreadsheetml/2006/main">
  <authors>
    <author>Evan</author>
  </authors>
  <commentList>
    <comment ref="A4" authorId="0">
      <text>
        <r>
          <rPr>
            <b/>
            <sz val="9"/>
            <color indexed="81"/>
            <rFont val="Calibri"/>
            <family val="2"/>
          </rPr>
          <t>Evan:</t>
        </r>
        <r>
          <rPr>
            <sz val="9"/>
            <color indexed="81"/>
            <rFont val="Calibri"/>
            <family val="2"/>
          </rPr>
          <t xml:space="preserve">
Full width of the image (longest path should take up 100% of width)</t>
        </r>
      </text>
    </comment>
  </commentList>
</comments>
</file>

<file path=xl/sharedStrings.xml><?xml version="1.0" encoding="utf-8"?>
<sst xmlns="http://schemas.openxmlformats.org/spreadsheetml/2006/main" count="73" uniqueCount="19">
  <si>
    <t>Via Pacific</t>
  </si>
  <si>
    <t>Auto</t>
  </si>
  <si>
    <t>Start (m)</t>
  </si>
  <si>
    <t>End (m)</t>
  </si>
  <si>
    <t>Length (m)</t>
  </si>
  <si>
    <t>Ped</t>
  </si>
  <si>
    <t>Via First</t>
  </si>
  <si>
    <t>Via Expo</t>
  </si>
  <si>
    <t>Max length (m)</t>
  </si>
  <si>
    <t>Width (px)</t>
  </si>
  <si>
    <t>Left (px)</t>
  </si>
  <si>
    <t>Right (px)</t>
  </si>
  <si>
    <t>total width (px)</t>
  </si>
  <si>
    <t>margin (px)</t>
  </si>
  <si>
    <t>Start (pct)</t>
  </si>
  <si>
    <t>End (pct)</t>
  </si>
  <si>
    <t>Via Inverness</t>
  </si>
  <si>
    <t>Via Dumfries</t>
  </si>
  <si>
    <t>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</si>
</sst>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opLeftCell="A3" workbookViewId="0">
      <selection activeCell="E33" sqref="E33"/>
    </sheetView>
  </sheetViews>
  <sheetFormatPr baseColWidth="10" defaultRowHeight="15" x14ac:dyDescent="0"/>
  <cols>
    <col min="1" max="1" width="14.1640625" customWidth="1"/>
    <col min="4" max="4" width="6" customWidth="1"/>
    <col min="5" max="5" width="9.33203125" bestFit="1" customWidth="1"/>
    <col min="6" max="6" width="8.5" bestFit="1" customWidth="1"/>
    <col min="7" max="7" width="6" customWidth="1"/>
    <col min="8" max="8" width="11.1640625" bestFit="1" customWidth="1"/>
  </cols>
  <sheetData>
    <row r="1" spans="1:10">
      <c r="A1" t="s">
        <v>8</v>
      </c>
      <c r="B1">
        <f>MAX(B8,B19,B29)</f>
        <v>6758</v>
      </c>
    </row>
    <row r="2" spans="1:10">
      <c r="A2" t="s">
        <v>12</v>
      </c>
      <c r="B2">
        <v>280</v>
      </c>
    </row>
    <row r="3" spans="1:10">
      <c r="A3" t="s">
        <v>13</v>
      </c>
      <c r="B3">
        <v>29</v>
      </c>
    </row>
    <row r="4" spans="1:10">
      <c r="A4" t="s">
        <v>9</v>
      </c>
      <c r="B4">
        <f>B2-B3</f>
        <v>251</v>
      </c>
    </row>
    <row r="7" spans="1:10">
      <c r="A7" s="1" t="s">
        <v>0</v>
      </c>
    </row>
    <row r="8" spans="1:10">
      <c r="A8" t="s">
        <v>4</v>
      </c>
      <c r="B8">
        <v>6067</v>
      </c>
    </row>
    <row r="9" spans="1:10">
      <c r="A9" t="s">
        <v>9</v>
      </c>
      <c r="B9">
        <f>INT((B8/$B$1)*$B$4)</f>
        <v>225</v>
      </c>
    </row>
    <row r="11" spans="1:10">
      <c r="B11" t="s">
        <v>2</v>
      </c>
      <c r="C11" t="s">
        <v>3</v>
      </c>
      <c r="E11" t="s">
        <v>14</v>
      </c>
      <c r="F11" t="s">
        <v>15</v>
      </c>
      <c r="H11" t="s">
        <v>10</v>
      </c>
      <c r="I11" t="s">
        <v>11</v>
      </c>
      <c r="J11" t="s">
        <v>9</v>
      </c>
    </row>
    <row r="12" spans="1:10">
      <c r="A12" t="s">
        <v>1</v>
      </c>
      <c r="B12">
        <v>864</v>
      </c>
      <c r="C12">
        <v>1536</v>
      </c>
      <c r="E12" s="3">
        <f>B12/$B$1</f>
        <v>0.12784847588043799</v>
      </c>
      <c r="F12" s="3">
        <f>C12/$B$1</f>
        <v>0.22728617934300088</v>
      </c>
      <c r="H12">
        <f>INT(E12*$B$4)+$B$3</f>
        <v>61</v>
      </c>
      <c r="I12">
        <f>INT(F12*$B$4)+$B$3</f>
        <v>86</v>
      </c>
      <c r="J12">
        <f>I12-H12</f>
        <v>25</v>
      </c>
    </row>
    <row r="13" spans="1:10">
      <c r="A13" t="s">
        <v>5</v>
      </c>
      <c r="B13">
        <v>1537</v>
      </c>
      <c r="C13">
        <v>3016</v>
      </c>
      <c r="E13" s="3">
        <f t="shared" ref="E13:E16" si="0">B13/$B$1</f>
        <v>0.22743415211601065</v>
      </c>
      <c r="F13" s="3">
        <f t="shared" ref="F13:F16" si="1">C13/$B$1</f>
        <v>0.44628588339745484</v>
      </c>
      <c r="H13">
        <f t="shared" ref="H13:H16" si="2">INT(E13*$B$4)+$B$3</f>
        <v>86</v>
      </c>
      <c r="I13">
        <f t="shared" ref="I13:I16" si="3">INT(F13*$B$4)+$B$3</f>
        <v>141</v>
      </c>
      <c r="J13">
        <f>I13-H13</f>
        <v>55</v>
      </c>
    </row>
    <row r="14" spans="1:10">
      <c r="A14" t="s">
        <v>18</v>
      </c>
      <c r="B14">
        <v>1537</v>
      </c>
      <c r="C14">
        <v>3016</v>
      </c>
      <c r="E14" s="3">
        <f t="shared" ref="E14" si="4">B14/$B$1</f>
        <v>0.22743415211601065</v>
      </c>
      <c r="F14" s="3">
        <f t="shared" ref="F14" si="5">C14/$B$1</f>
        <v>0.44628588339745484</v>
      </c>
      <c r="H14">
        <f t="shared" ref="H14" si="6">INT(E14*$B$4)+$B$3</f>
        <v>86</v>
      </c>
      <c r="I14">
        <f t="shared" ref="I14" si="7">INT(F14*$B$4)+$B$3</f>
        <v>141</v>
      </c>
      <c r="J14">
        <f>I14-H14</f>
        <v>55</v>
      </c>
    </row>
    <row r="15" spans="1:10">
      <c r="A15" t="s">
        <v>1</v>
      </c>
      <c r="B15">
        <v>3017</v>
      </c>
      <c r="C15">
        <v>4200</v>
      </c>
      <c r="E15" s="3">
        <f t="shared" si="0"/>
        <v>0.44643385617046466</v>
      </c>
      <c r="F15" s="3">
        <f t="shared" si="1"/>
        <v>0.62148564664101802</v>
      </c>
      <c r="H15">
        <f t="shared" si="2"/>
        <v>141</v>
      </c>
      <c r="I15">
        <f t="shared" si="3"/>
        <v>184</v>
      </c>
      <c r="J15">
        <f>I15-H15</f>
        <v>43</v>
      </c>
    </row>
    <row r="16" spans="1:10">
      <c r="A16" t="s">
        <v>18</v>
      </c>
      <c r="B16">
        <v>4200</v>
      </c>
      <c r="C16">
        <v>5464</v>
      </c>
      <c r="E16" s="3">
        <f t="shared" si="0"/>
        <v>0.62148564664101802</v>
      </c>
      <c r="F16" s="3">
        <f t="shared" si="1"/>
        <v>0.80852323172536256</v>
      </c>
      <c r="H16">
        <f t="shared" si="2"/>
        <v>184</v>
      </c>
      <c r="I16">
        <f t="shared" si="3"/>
        <v>231</v>
      </c>
      <c r="J16">
        <f>I16-H16</f>
        <v>47</v>
      </c>
    </row>
    <row r="18" spans="1:10">
      <c r="A18" s="1" t="s">
        <v>6</v>
      </c>
    </row>
    <row r="19" spans="1:10">
      <c r="A19" t="s">
        <v>4</v>
      </c>
      <c r="B19" s="2">
        <v>6758</v>
      </c>
    </row>
    <row r="20" spans="1:10">
      <c r="A20" t="s">
        <v>9</v>
      </c>
      <c r="B20">
        <f>INT((B19/$B$1)*$B$4)</f>
        <v>251</v>
      </c>
    </row>
    <row r="22" spans="1:10">
      <c r="B22" t="s">
        <v>2</v>
      </c>
      <c r="C22" t="s">
        <v>3</v>
      </c>
      <c r="E22" t="s">
        <v>14</v>
      </c>
      <c r="F22" t="s">
        <v>15</v>
      </c>
      <c r="H22" t="s">
        <v>10</v>
      </c>
      <c r="I22" t="s">
        <v>11</v>
      </c>
      <c r="J22" t="s">
        <v>9</v>
      </c>
    </row>
    <row r="23" spans="1:10">
      <c r="A23" t="s">
        <v>1</v>
      </c>
      <c r="B23">
        <v>864</v>
      </c>
      <c r="C23">
        <v>1536</v>
      </c>
      <c r="E23" s="3">
        <f>B23/$B$1</f>
        <v>0.12784847588043799</v>
      </c>
      <c r="F23" s="3">
        <f>C23/$B$1</f>
        <v>0.22728617934300088</v>
      </c>
      <c r="H23">
        <f>INT(E23*$B$4)+$B$3</f>
        <v>61</v>
      </c>
      <c r="I23">
        <f>INT(F23*$B$4)+$B$3</f>
        <v>86</v>
      </c>
      <c r="J23">
        <f>I23-H23</f>
        <v>25</v>
      </c>
    </row>
    <row r="24" spans="1:10">
      <c r="A24" t="s">
        <v>5</v>
      </c>
      <c r="B24">
        <v>1535</v>
      </c>
      <c r="C24">
        <v>2136</v>
      </c>
      <c r="E24" s="3">
        <f t="shared" ref="E24" si="8">B24/$B$1</f>
        <v>0.22713820656999112</v>
      </c>
      <c r="F24" s="3">
        <f t="shared" ref="F24" si="9">C24/$B$1</f>
        <v>0.31606984314886061</v>
      </c>
      <c r="H24">
        <f t="shared" ref="H24" si="10">INT(E24*$B$4)+$B$3</f>
        <v>86</v>
      </c>
      <c r="I24">
        <f t="shared" ref="I24" si="11">INT(F24*$B$4)+$B$3</f>
        <v>108</v>
      </c>
      <c r="J24">
        <f>I24-H24</f>
        <v>22</v>
      </c>
    </row>
    <row r="25" spans="1:10">
      <c r="A25" t="s">
        <v>18</v>
      </c>
      <c r="B25">
        <v>1535</v>
      </c>
      <c r="C25">
        <v>2136</v>
      </c>
      <c r="E25" s="3">
        <f t="shared" ref="E25:E26" si="12">B25/$B$1</f>
        <v>0.22713820656999112</v>
      </c>
      <c r="F25" s="3">
        <f t="shared" ref="F25:F26" si="13">C25/$B$1</f>
        <v>0.31606984314886061</v>
      </c>
      <c r="H25">
        <f t="shared" ref="H25:H26" si="14">INT(E25*$B$4)+$B$3</f>
        <v>86</v>
      </c>
      <c r="I25">
        <f t="shared" ref="I25:I26" si="15">INT(F25*$B$4)+$B$3</f>
        <v>108</v>
      </c>
      <c r="J25">
        <f>I25-H25</f>
        <v>22</v>
      </c>
    </row>
    <row r="26" spans="1:10">
      <c r="A26" t="s">
        <v>1</v>
      </c>
      <c r="B26">
        <v>5000</v>
      </c>
      <c r="C26">
        <v>5848</v>
      </c>
      <c r="E26" s="3">
        <f t="shared" si="12"/>
        <v>0.73986386504883106</v>
      </c>
      <c r="F26" s="3">
        <f t="shared" si="13"/>
        <v>0.86534477656111275</v>
      </c>
      <c r="H26">
        <f t="shared" si="14"/>
        <v>214</v>
      </c>
      <c r="I26">
        <f t="shared" si="15"/>
        <v>246</v>
      </c>
      <c r="J26">
        <f>I26-H26</f>
        <v>32</v>
      </c>
    </row>
    <row r="28" spans="1:10">
      <c r="A28" s="1" t="s">
        <v>7</v>
      </c>
    </row>
    <row r="29" spans="1:10">
      <c r="A29" t="s">
        <v>4</v>
      </c>
      <c r="B29" s="2">
        <v>5655</v>
      </c>
    </row>
    <row r="30" spans="1:10">
      <c r="A30" t="s">
        <v>9</v>
      </c>
      <c r="B30">
        <f>INT((B29/$B$1)*$B$4)</f>
        <v>210</v>
      </c>
    </row>
    <row r="31" spans="1:10">
      <c r="E31" s="3"/>
      <c r="F31" s="3"/>
    </row>
    <row r="32" spans="1:10">
      <c r="B32" t="s">
        <v>2</v>
      </c>
      <c r="C32" t="s">
        <v>3</v>
      </c>
      <c r="E32" t="s">
        <v>14</v>
      </c>
      <c r="F32" t="s">
        <v>15</v>
      </c>
      <c r="H32" t="s">
        <v>10</v>
      </c>
      <c r="I32" t="s">
        <v>11</v>
      </c>
      <c r="J32" t="s">
        <v>9</v>
      </c>
    </row>
    <row r="33" spans="1:10">
      <c r="A33" t="s">
        <v>1</v>
      </c>
      <c r="B33">
        <v>912</v>
      </c>
      <c r="C33">
        <v>1256</v>
      </c>
      <c r="E33" s="3">
        <f>B33/$B$1</f>
        <v>0.13495116898490678</v>
      </c>
      <c r="F33" s="3">
        <f>C33/$B$1</f>
        <v>0.18585380290026635</v>
      </c>
      <c r="H33">
        <f>INT(E33*$B$4)+$B$3</f>
        <v>62</v>
      </c>
      <c r="I33">
        <f>INT(F33*$B$4)+$B$3</f>
        <v>75</v>
      </c>
      <c r="J33">
        <f>I33-H33</f>
        <v>13</v>
      </c>
    </row>
    <row r="34" spans="1:10">
      <c r="A34" t="s">
        <v>5</v>
      </c>
      <c r="B34">
        <v>1256</v>
      </c>
      <c r="C34">
        <v>1744</v>
      </c>
      <c r="E34" s="3">
        <f t="shared" ref="E34:E35" si="16">B34/$B$1</f>
        <v>0.18585380290026635</v>
      </c>
      <c r="F34" s="3">
        <f t="shared" ref="F34:F35" si="17">C34/$B$1</f>
        <v>0.25806451612903225</v>
      </c>
      <c r="H34">
        <f t="shared" ref="H34:H35" si="18">INT(E34*$B$4)+$B$3</f>
        <v>75</v>
      </c>
      <c r="I34">
        <f t="shared" ref="I34:I35" si="19">INT(F34*$B$4)+$B$3</f>
        <v>93</v>
      </c>
      <c r="J34">
        <f t="shared" ref="J34:J35" si="20">I34-H34</f>
        <v>18</v>
      </c>
    </row>
    <row r="35" spans="1:10">
      <c r="A35" t="s">
        <v>1</v>
      </c>
      <c r="B35">
        <v>1448</v>
      </c>
      <c r="C35">
        <v>3696</v>
      </c>
      <c r="E35" s="3">
        <f t="shared" si="16"/>
        <v>0.21426457531814147</v>
      </c>
      <c r="F35" s="3">
        <f t="shared" si="17"/>
        <v>0.54690736904409587</v>
      </c>
      <c r="H35">
        <f t="shared" si="18"/>
        <v>82</v>
      </c>
      <c r="I35">
        <f t="shared" si="19"/>
        <v>166</v>
      </c>
      <c r="J35">
        <f t="shared" si="20"/>
        <v>84</v>
      </c>
    </row>
    <row r="36" spans="1:10">
      <c r="A36" t="s">
        <v>18</v>
      </c>
      <c r="B36">
        <v>3792</v>
      </c>
      <c r="C36">
        <v>5032</v>
      </c>
      <c r="E36" s="3">
        <f>B36/$B$1</f>
        <v>0.56111275525303339</v>
      </c>
      <c r="F36" s="3">
        <f>C36/$B$1</f>
        <v>0.74459899378514349</v>
      </c>
      <c r="H36">
        <f>INT(E36*$B$4)+$B$3</f>
        <v>169</v>
      </c>
      <c r="I36">
        <f>INT(F36*$B$4)+$B$3</f>
        <v>215</v>
      </c>
      <c r="J36">
        <f>I36-H36</f>
        <v>46</v>
      </c>
    </row>
    <row r="37" spans="1:10">
      <c r="E37" s="3"/>
      <c r="F37" s="3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B24" sqref="B24"/>
    </sheetView>
  </sheetViews>
  <sheetFormatPr baseColWidth="10" defaultRowHeight="15" x14ac:dyDescent="0"/>
  <cols>
    <col min="1" max="1" width="13.6640625" bestFit="1" customWidth="1"/>
    <col min="4" max="4" width="4.6640625" customWidth="1"/>
    <col min="7" max="7" width="3.6640625" customWidth="1"/>
  </cols>
  <sheetData>
    <row r="1" spans="1:10">
      <c r="A1" t="s">
        <v>8</v>
      </c>
      <c r="B1">
        <f>MAX(B8,B14)</f>
        <v>5754</v>
      </c>
    </row>
    <row r="2" spans="1:10">
      <c r="A2" t="s">
        <v>12</v>
      </c>
      <c r="B2">
        <f>'to-kits'!B2</f>
        <v>280</v>
      </c>
    </row>
    <row r="3" spans="1:10">
      <c r="A3" t="s">
        <v>13</v>
      </c>
      <c r="B3">
        <f>'to-kits'!B3</f>
        <v>29</v>
      </c>
    </row>
    <row r="4" spans="1:10">
      <c r="A4" t="s">
        <v>9</v>
      </c>
      <c r="B4">
        <f>B2-B3</f>
        <v>251</v>
      </c>
    </row>
    <row r="7" spans="1:10">
      <c r="A7" s="1" t="s">
        <v>16</v>
      </c>
    </row>
    <row r="8" spans="1:10">
      <c r="A8" t="s">
        <v>4</v>
      </c>
      <c r="B8">
        <v>5754</v>
      </c>
    </row>
    <row r="9" spans="1:10">
      <c r="A9" t="s">
        <v>9</v>
      </c>
      <c r="B9">
        <f>INT((B8/$B$1)*$B$4)</f>
        <v>251</v>
      </c>
    </row>
    <row r="11" spans="1:10">
      <c r="B11" t="s">
        <v>2</v>
      </c>
      <c r="C11" t="s">
        <v>3</v>
      </c>
      <c r="E11" t="s">
        <v>14</v>
      </c>
      <c r="F11" t="s">
        <v>15</v>
      </c>
      <c r="H11" t="s">
        <v>10</v>
      </c>
      <c r="I11" t="s">
        <v>11</v>
      </c>
      <c r="J11" t="s">
        <v>9</v>
      </c>
    </row>
    <row r="13" spans="1:10">
      <c r="A13" s="1" t="s">
        <v>17</v>
      </c>
    </row>
    <row r="14" spans="1:10">
      <c r="A14" t="s">
        <v>4</v>
      </c>
      <c r="B14">
        <v>4820</v>
      </c>
    </row>
    <row r="15" spans="1:10">
      <c r="A15" t="s">
        <v>9</v>
      </c>
      <c r="B15">
        <f>INT((B14/$B$1)*$B$4)</f>
        <v>210</v>
      </c>
    </row>
    <row r="17" spans="1:10">
      <c r="B17" t="s">
        <v>2</v>
      </c>
      <c r="C17" t="s">
        <v>3</v>
      </c>
      <c r="E17" t="s">
        <v>14</v>
      </c>
      <c r="F17" t="s">
        <v>15</v>
      </c>
      <c r="H17" t="s">
        <v>10</v>
      </c>
      <c r="I17" t="s">
        <v>11</v>
      </c>
      <c r="J17" t="s">
        <v>9</v>
      </c>
    </row>
    <row r="18" spans="1:10">
      <c r="A18" t="s">
        <v>1</v>
      </c>
      <c r="B18">
        <v>624</v>
      </c>
      <c r="C18">
        <v>648</v>
      </c>
      <c r="E18" s="3">
        <f>B18/$B$1</f>
        <v>0.10844629822732013</v>
      </c>
      <c r="F18" s="3">
        <f>C18/$B$1</f>
        <v>0.11261730969760167</v>
      </c>
      <c r="H18">
        <f>INT(E18*$B$4)+$B$3</f>
        <v>56</v>
      </c>
      <c r="I18">
        <f>INT(F18*$B$4)+$B$3</f>
        <v>57</v>
      </c>
      <c r="J18">
        <f>I18-H18</f>
        <v>1</v>
      </c>
    </row>
    <row r="19" spans="1:10">
      <c r="A19" t="s">
        <v>1</v>
      </c>
      <c r="B19">
        <v>4400</v>
      </c>
      <c r="C19">
        <v>4800</v>
      </c>
      <c r="E19" s="3">
        <f t="shared" ref="E19" si="0">B19/$B$1</f>
        <v>0.76468543621828289</v>
      </c>
      <c r="F19" s="3">
        <f t="shared" ref="F19" si="1">C19/$B$1</f>
        <v>0.83420229405630864</v>
      </c>
      <c r="H19">
        <f t="shared" ref="H19" si="2">INT(E19*$B$4)+$B$3</f>
        <v>220</v>
      </c>
      <c r="I19">
        <f t="shared" ref="I19" si="3">INT(F19*$B$4)+$B$3</f>
        <v>238</v>
      </c>
      <c r="J19">
        <f>I19-H19</f>
        <v>18</v>
      </c>
    </row>
    <row r="20" spans="1:10">
      <c r="E20" s="3"/>
      <c r="F2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to-kits</vt:lpstr>
      <vt:lpstr>to-cedar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2012-05-02T02:38:33Z</dcterms:created>
  <dcterms:modified xsi:type="dcterms:W3CDTF">2012-07-03T04:03:23Z</dcterms:modified>
</cp:coreProperties>
</file>