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umenghosh/Downloads/"/>
    </mc:Choice>
  </mc:AlternateContent>
  <xr:revisionPtr revIDLastSave="0" documentId="8_{579B89A7-6DB7-DE44-9174-EAEFF1887729}" xr6:coauthVersionLast="41" xr6:coauthVersionMax="41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2" l="1"/>
  <c r="D33" i="2"/>
  <c r="C33" i="2"/>
  <c r="B33" i="2"/>
  <c r="A33" i="2"/>
  <c r="D32" i="2"/>
  <c r="E31" i="2"/>
  <c r="D31" i="2"/>
  <c r="C31" i="2"/>
  <c r="B31" i="2"/>
  <c r="A31" i="2"/>
  <c r="E30" i="2"/>
  <c r="B30" i="2"/>
  <c r="A30" i="2"/>
  <c r="E29" i="2"/>
  <c r="D29" i="2"/>
  <c r="D30" i="2" s="1"/>
  <c r="C29" i="2"/>
  <c r="C30" i="2" s="1"/>
  <c r="B29" i="2"/>
  <c r="A29" i="2"/>
  <c r="A24" i="2"/>
  <c r="E23" i="2"/>
  <c r="E32" i="2" s="1"/>
  <c r="D23" i="2"/>
  <c r="A23" i="2"/>
  <c r="A32" i="2" s="1"/>
  <c r="E22" i="2"/>
  <c r="D22" i="2"/>
  <c r="C22" i="2"/>
  <c r="C23" i="2" s="1"/>
  <c r="C32" i="2" s="1"/>
  <c r="B22" i="2"/>
  <c r="B23" i="2" s="1"/>
  <c r="B32" i="2" s="1"/>
  <c r="A22" i="2"/>
  <c r="E21" i="2"/>
  <c r="D21" i="2"/>
  <c r="D25" i="2" s="1"/>
  <c r="D26" i="2" s="1"/>
  <c r="C21" i="2"/>
  <c r="C25" i="2" s="1"/>
  <c r="C26" i="2" s="1"/>
  <c r="B21" i="2"/>
  <c r="B25" i="2" s="1"/>
  <c r="B26" i="2" s="1"/>
  <c r="A21" i="2"/>
  <c r="A25" i="2" s="1"/>
  <c r="A26" i="2" s="1"/>
  <c r="E20" i="2"/>
  <c r="E34" i="2" s="1"/>
  <c r="D20" i="2"/>
  <c r="D34" i="2" s="1"/>
  <c r="C20" i="2"/>
  <c r="C34" i="2" s="1"/>
  <c r="B20" i="2"/>
  <c r="B34" i="2" s="1"/>
  <c r="A20" i="2"/>
  <c r="A34" i="2" s="1"/>
  <c r="E19" i="2"/>
  <c r="D19" i="2"/>
  <c r="C19" i="2"/>
  <c r="B19" i="2"/>
  <c r="A19" i="2"/>
  <c r="E17" i="2"/>
  <c r="D17" i="2"/>
  <c r="C17" i="2"/>
  <c r="B17" i="2"/>
  <c r="A17" i="2"/>
  <c r="B16" i="2"/>
  <c r="E15" i="2"/>
  <c r="E24" i="2" s="1"/>
  <c r="D15" i="2"/>
  <c r="D24" i="2" s="1"/>
  <c r="C15" i="2"/>
  <c r="C24" i="2" s="1"/>
  <c r="B15" i="2"/>
  <c r="B24" i="2" s="1"/>
  <c r="A15" i="2"/>
  <c r="E13" i="2"/>
  <c r="E16" i="2" s="1"/>
  <c r="D13" i="2"/>
  <c r="D16" i="2" s="1"/>
  <c r="C13" i="2"/>
  <c r="C16" i="2" s="1"/>
  <c r="B13" i="2"/>
  <c r="A13" i="2"/>
  <c r="A16" i="2" s="1"/>
  <c r="E12" i="2"/>
  <c r="D12" i="2"/>
  <c r="C12" i="2"/>
  <c r="B12" i="2"/>
  <c r="A12" i="2"/>
  <c r="E11" i="2"/>
  <c r="D11" i="2"/>
  <c r="C11" i="2"/>
  <c r="B11" i="2"/>
  <c r="A11" i="2"/>
  <c r="B15" i="1" l="1"/>
  <c r="A15" i="1" s="1"/>
</calcChain>
</file>

<file path=xl/sharedStrings.xml><?xml version="1.0" encoding="utf-8"?>
<sst xmlns="http://schemas.openxmlformats.org/spreadsheetml/2006/main" count="35" uniqueCount="35">
  <si>
    <t>Month: Nov' 2013</t>
  </si>
  <si>
    <t>Expense report</t>
  </si>
  <si>
    <t>Receipt</t>
  </si>
  <si>
    <t>Expense</t>
  </si>
  <si>
    <t>title</t>
  </si>
  <si>
    <t>Home</t>
  </si>
  <si>
    <t>Mortgages</t>
  </si>
  <si>
    <t>Sallie</t>
  </si>
  <si>
    <t>Med</t>
  </si>
  <si>
    <t>ins-chhutk</t>
  </si>
  <si>
    <t>Y</t>
  </si>
  <si>
    <t>life ins</t>
  </si>
  <si>
    <t>phone</t>
  </si>
  <si>
    <t>com</t>
  </si>
  <si>
    <t>gas etc</t>
  </si>
  <si>
    <t>Output</t>
  </si>
  <si>
    <t>LAB-SKIL</t>
  </si>
  <si>
    <t>Raw</t>
  </si>
  <si>
    <t>Energy</t>
  </si>
  <si>
    <t>LAB-admn</t>
  </si>
  <si>
    <t>Note: 1.  The output is in terms of board-feet of finished product</t>
  </si>
  <si>
    <t xml:space="preserve">            3. Raw matrial is in terms of board-feet of Wood, plastics etc</t>
  </si>
  <si>
    <t xml:space="preserve">           4. Energy is in terms of kilowatt hours of electricity used</t>
  </si>
  <si>
    <t>All figures are monthly.</t>
  </si>
  <si>
    <t xml:space="preserve">                       2. What is the returns-to-scale in this industry?</t>
  </si>
  <si>
    <t xml:space="preserve">            2. Labor is in terms of total monthly hours</t>
  </si>
  <si>
    <t>foreign company, what would the investors be likely doing in terms of</t>
  </si>
  <si>
    <t>better profitability and WHY?</t>
  </si>
  <si>
    <t xml:space="preserve">                       3. What might be the shape of the Long-Run Average cost curve? When output is expected to grow 10% per year for next three years?</t>
  </si>
  <si>
    <t xml:space="preserve">                             You may want to use the average valules of the independent variables as a Starting point.</t>
  </si>
  <si>
    <t xml:space="preserve">Questions: 1.  Estimate the output Elasticities of the Inputs; Do you believe these estimates? </t>
  </si>
  <si>
    <t xml:space="preserve">Production and Cost data; US Furniture Industry: Cross-section of 33 firms: </t>
  </si>
  <si>
    <t xml:space="preserve">assuming one can buy as much skilled labor as possible at 40 dolars per hour and unskilled labor at 15 dollar per hour. </t>
  </si>
  <si>
    <t xml:space="preserve">                          Also Prices of Raw material is 20 dollars per board feet of material, and 200 dollars per unit of Energy.</t>
  </si>
  <si>
    <t xml:space="preserve">4. Suppose this industry (all the firms included) is being considered for a Take-over by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</si>
</sst>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F2" sqref="F2:F7"/>
    </sheetView>
  </sheetViews>
  <sheetFormatPr baseColWidth="10" defaultColWidth="8.83203125" defaultRowHeight="15" x14ac:dyDescent="0.2"/>
  <sheetData>
    <row r="1" spans="1:3" x14ac:dyDescent="0.2">
      <c r="A1" t="s">
        <v>0</v>
      </c>
    </row>
    <row r="2" spans="1:3" x14ac:dyDescent="0.2">
      <c r="A2" t="s">
        <v>1</v>
      </c>
    </row>
    <row r="4" spans="1:3" x14ac:dyDescent="0.2">
      <c r="A4" t="s">
        <v>2</v>
      </c>
      <c r="B4" t="s">
        <v>3</v>
      </c>
      <c r="C4" t="s">
        <v>4</v>
      </c>
    </row>
    <row r="5" spans="1:3" x14ac:dyDescent="0.2">
      <c r="A5">
        <v>8050</v>
      </c>
      <c r="B5" s="1">
        <v>1700</v>
      </c>
      <c r="C5" t="s">
        <v>5</v>
      </c>
    </row>
    <row r="6" spans="1:3" x14ac:dyDescent="0.2">
      <c r="B6" s="1">
        <v>4500</v>
      </c>
      <c r="C6" t="s">
        <v>6</v>
      </c>
    </row>
    <row r="7" spans="1:3" x14ac:dyDescent="0.2">
      <c r="B7">
        <v>300</v>
      </c>
      <c r="C7" t="s">
        <v>7</v>
      </c>
    </row>
    <row r="8" spans="1:3" x14ac:dyDescent="0.2">
      <c r="B8">
        <v>150</v>
      </c>
      <c r="C8" t="s">
        <v>8</v>
      </c>
    </row>
    <row r="9" spans="1:3" x14ac:dyDescent="0.2">
      <c r="B9">
        <v>177</v>
      </c>
      <c r="C9" t="s">
        <v>9</v>
      </c>
    </row>
    <row r="10" spans="1:3" x14ac:dyDescent="0.2">
      <c r="B10">
        <v>99</v>
      </c>
      <c r="C10" t="s">
        <v>10</v>
      </c>
    </row>
    <row r="11" spans="1:3" x14ac:dyDescent="0.2">
      <c r="B11">
        <v>45</v>
      </c>
      <c r="C11" t="s">
        <v>11</v>
      </c>
    </row>
    <row r="12" spans="1:3" x14ac:dyDescent="0.2">
      <c r="B12">
        <v>300</v>
      </c>
      <c r="C12" t="s">
        <v>12</v>
      </c>
    </row>
    <row r="13" spans="1:3" x14ac:dyDescent="0.2">
      <c r="B13">
        <v>75</v>
      </c>
      <c r="C13" t="s">
        <v>13</v>
      </c>
    </row>
    <row r="14" spans="1:3" x14ac:dyDescent="0.2">
      <c r="B14">
        <v>200</v>
      </c>
      <c r="C14" t="s">
        <v>14</v>
      </c>
    </row>
    <row r="15" spans="1:3" x14ac:dyDescent="0.2">
      <c r="A15" s="1">
        <f>A5-B15</f>
        <v>504</v>
      </c>
      <c r="B15" s="1">
        <f>SUM(B5:B14)</f>
        <v>7546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tabSelected="1" workbookViewId="0">
      <selection activeCell="F36" sqref="F36"/>
    </sheetView>
  </sheetViews>
  <sheetFormatPr baseColWidth="10" defaultColWidth="8.83203125" defaultRowHeight="15" x14ac:dyDescent="0.2"/>
  <cols>
    <col min="1" max="1" width="11.6640625" customWidth="1"/>
    <col min="2" max="2" width="11.83203125" customWidth="1"/>
    <col min="3" max="3" width="10.5" customWidth="1"/>
  </cols>
  <sheetData>
    <row r="1" spans="1:5" s="2" customFormat="1" x14ac:dyDescent="0.2">
      <c r="A1" s="2" t="s">
        <v>31</v>
      </c>
    </row>
    <row r="2" spans="1:5" x14ac:dyDescent="0.2">
      <c r="A2" t="s">
        <v>15</v>
      </c>
      <c r="B2" t="s">
        <v>16</v>
      </c>
      <c r="C2" t="s">
        <v>19</v>
      </c>
      <c r="D2" t="s">
        <v>17</v>
      </c>
      <c r="E2" t="s">
        <v>18</v>
      </c>
    </row>
    <row r="3" spans="1:5" x14ac:dyDescent="0.2">
      <c r="A3" s="3">
        <v>790</v>
      </c>
      <c r="B3" s="3">
        <v>3000</v>
      </c>
      <c r="C3" s="3">
        <v>2100</v>
      </c>
      <c r="D3" s="3">
        <v>400</v>
      </c>
      <c r="E3" s="3">
        <v>2500</v>
      </c>
    </row>
    <row r="4" spans="1:5" x14ac:dyDescent="0.2">
      <c r="A4" s="3">
        <v>650</v>
      </c>
      <c r="B4" s="3">
        <v>2800</v>
      </c>
      <c r="C4" s="3">
        <v>1875</v>
      </c>
      <c r="D4" s="3">
        <v>375</v>
      </c>
      <c r="E4" s="3">
        <v>2100</v>
      </c>
    </row>
    <row r="5" spans="1:5" x14ac:dyDescent="0.2">
      <c r="A5" s="3">
        <v>120</v>
      </c>
      <c r="B5" s="3">
        <v>540</v>
      </c>
      <c r="C5" s="3">
        <v>198</v>
      </c>
      <c r="D5" s="3">
        <v>115</v>
      </c>
      <c r="E5" s="3">
        <v>1400</v>
      </c>
    </row>
    <row r="6" spans="1:5" x14ac:dyDescent="0.2">
      <c r="A6" s="3">
        <v>70</v>
      </c>
      <c r="B6" s="3">
        <v>125</v>
      </c>
      <c r="C6" s="3">
        <v>80</v>
      </c>
      <c r="D6" s="3">
        <v>110</v>
      </c>
      <c r="E6" s="3">
        <v>1020</v>
      </c>
    </row>
    <row r="7" spans="1:5" x14ac:dyDescent="0.2">
      <c r="A7" s="3">
        <v>400</v>
      </c>
      <c r="B7" s="3">
        <v>2650</v>
      </c>
      <c r="C7" s="3">
        <v>1200</v>
      </c>
      <c r="D7" s="3">
        <v>320</v>
      </c>
      <c r="E7" s="3">
        <v>1600</v>
      </c>
    </row>
    <row r="8" spans="1:5" x14ac:dyDescent="0.2">
      <c r="A8" s="3">
        <v>1020</v>
      </c>
      <c r="B8" s="3">
        <v>4500</v>
      </c>
      <c r="C8" s="3">
        <v>2030</v>
      </c>
      <c r="D8" s="3">
        <v>600</v>
      </c>
      <c r="E8" s="3">
        <v>2650</v>
      </c>
    </row>
    <row r="9" spans="1:5" x14ac:dyDescent="0.2">
      <c r="A9" s="3">
        <v>230</v>
      </c>
      <c r="B9" s="3">
        <v>980</v>
      </c>
      <c r="C9" s="3">
        <v>1000</v>
      </c>
      <c r="D9" s="3">
        <v>540</v>
      </c>
      <c r="E9" s="3">
        <v>2000</v>
      </c>
    </row>
    <row r="10" spans="1:5" x14ac:dyDescent="0.2">
      <c r="A10" s="3">
        <v>505</v>
      </c>
      <c r="B10" s="3">
        <v>1842</v>
      </c>
      <c r="C10" s="3">
        <v>1900</v>
      </c>
      <c r="D10" s="3">
        <v>506</v>
      </c>
      <c r="E10" s="3">
        <v>1765</v>
      </c>
    </row>
    <row r="11" spans="1:5" x14ac:dyDescent="0.2">
      <c r="A11" s="3">
        <f>A10*1.32</f>
        <v>666.6</v>
      </c>
      <c r="B11" s="3">
        <f>B10*1.5</f>
        <v>2763</v>
      </c>
      <c r="C11" s="3">
        <f>C10*1.35</f>
        <v>2565</v>
      </c>
      <c r="D11" s="3">
        <f>D10*0.98</f>
        <v>495.88</v>
      </c>
      <c r="E11" s="3">
        <f>E10*1.1</f>
        <v>1941.5000000000002</v>
      </c>
    </row>
    <row r="12" spans="1:5" s="3" customFormat="1" x14ac:dyDescent="0.2">
      <c r="A12" s="3">
        <f>A8:E8*0.65</f>
        <v>663</v>
      </c>
      <c r="B12" s="3">
        <f t="shared" ref="B12:E12" si="0">B8:F8*0.65</f>
        <v>2925</v>
      </c>
      <c r="C12" s="3">
        <f t="shared" si="0"/>
        <v>1319.5</v>
      </c>
      <c r="D12" s="3">
        <f t="shared" si="0"/>
        <v>390</v>
      </c>
      <c r="E12" s="3">
        <f t="shared" si="0"/>
        <v>1722.5</v>
      </c>
    </row>
    <row r="13" spans="1:5" x14ac:dyDescent="0.2">
      <c r="A13" s="3">
        <f>A4*0.35</f>
        <v>227.49999999999997</v>
      </c>
      <c r="B13" s="3">
        <f t="shared" ref="B13:E13" si="1">B4*0.35</f>
        <v>979.99999999999989</v>
      </c>
      <c r="C13" s="3">
        <f t="shared" si="1"/>
        <v>656.25</v>
      </c>
      <c r="D13" s="3">
        <f t="shared" si="1"/>
        <v>131.25</v>
      </c>
      <c r="E13" s="3">
        <f t="shared" si="1"/>
        <v>735</v>
      </c>
    </row>
    <row r="14" spans="1:5" x14ac:dyDescent="0.2">
      <c r="A14" s="3">
        <v>110</v>
      </c>
      <c r="B14" s="3">
        <v>600</v>
      </c>
      <c r="C14" s="3">
        <v>430</v>
      </c>
      <c r="D14" s="3">
        <v>105</v>
      </c>
      <c r="E14" s="3">
        <v>800</v>
      </c>
    </row>
    <row r="15" spans="1:5" x14ac:dyDescent="0.2">
      <c r="A15" s="3">
        <f>8:8*2.2</f>
        <v>2244</v>
      </c>
      <c r="B15" s="3">
        <f t="shared" ref="B15:E15" si="2">8:8*2.2</f>
        <v>9900</v>
      </c>
      <c r="C15" s="3">
        <f t="shared" si="2"/>
        <v>4466</v>
      </c>
      <c r="D15" s="3">
        <f t="shared" si="2"/>
        <v>1320</v>
      </c>
      <c r="E15" s="3">
        <f t="shared" si="2"/>
        <v>5830.0000000000009</v>
      </c>
    </row>
    <row r="16" spans="1:5" x14ac:dyDescent="0.2">
      <c r="A16" s="3">
        <f>A13*1.825</f>
        <v>415.18749999999994</v>
      </c>
      <c r="B16" s="3">
        <f t="shared" ref="B16:E16" si="3">B13*1.825</f>
        <v>1788.4999999999998</v>
      </c>
      <c r="C16" s="3">
        <f t="shared" si="3"/>
        <v>1197.65625</v>
      </c>
      <c r="D16" s="3">
        <f t="shared" si="3"/>
        <v>239.53125</v>
      </c>
      <c r="E16" s="3">
        <f t="shared" si="3"/>
        <v>1341.375</v>
      </c>
    </row>
    <row r="17" spans="1:5" x14ac:dyDescent="0.2">
      <c r="A17" s="3">
        <f>A14*1.9</f>
        <v>209</v>
      </c>
      <c r="B17" s="3">
        <f t="shared" ref="B17:E17" si="4">B14*1.9</f>
        <v>1140</v>
      </c>
      <c r="C17" s="3">
        <f t="shared" si="4"/>
        <v>817</v>
      </c>
      <c r="D17" s="3">
        <f t="shared" si="4"/>
        <v>199.5</v>
      </c>
      <c r="E17" s="3">
        <f t="shared" si="4"/>
        <v>1520</v>
      </c>
    </row>
    <row r="18" spans="1:5" x14ac:dyDescent="0.2">
      <c r="A18" s="3">
        <v>92</v>
      </c>
      <c r="B18" s="3">
        <v>367</v>
      </c>
      <c r="C18" s="3">
        <v>280</v>
      </c>
      <c r="D18" s="3">
        <v>210</v>
      </c>
      <c r="E18" s="3">
        <v>1090</v>
      </c>
    </row>
    <row r="19" spans="1:5" x14ac:dyDescent="0.2">
      <c r="A19" s="3">
        <f>A18:E18*0.45</f>
        <v>41.4</v>
      </c>
      <c r="B19" s="3">
        <f t="shared" ref="B19:E19" si="5">B18:F18*0.45</f>
        <v>165.15</v>
      </c>
      <c r="C19" s="3">
        <f t="shared" si="5"/>
        <v>126</v>
      </c>
      <c r="D19" s="3">
        <f t="shared" si="5"/>
        <v>94.5</v>
      </c>
      <c r="E19" s="3">
        <f t="shared" si="5"/>
        <v>490.5</v>
      </c>
    </row>
    <row r="20" spans="1:5" x14ac:dyDescent="0.2">
      <c r="A20" s="3">
        <f>A10*0.8</f>
        <v>404</v>
      </c>
      <c r="B20" s="3">
        <f t="shared" ref="B20:E20" si="6">B10*0.8</f>
        <v>1473.6000000000001</v>
      </c>
      <c r="C20" s="3">
        <f t="shared" si="6"/>
        <v>1520</v>
      </c>
      <c r="D20" s="3">
        <f t="shared" si="6"/>
        <v>404.8</v>
      </c>
      <c r="E20" s="3">
        <f t="shared" si="6"/>
        <v>1412</v>
      </c>
    </row>
    <row r="21" spans="1:5" x14ac:dyDescent="0.2">
      <c r="A21" s="3">
        <f>A5*2.25</f>
        <v>270</v>
      </c>
      <c r="B21" s="3">
        <f t="shared" ref="B21:E21" si="7">B5*2.25</f>
        <v>1215</v>
      </c>
      <c r="C21" s="3">
        <f t="shared" si="7"/>
        <v>445.5</v>
      </c>
      <c r="D21" s="3">
        <f t="shared" si="7"/>
        <v>258.75</v>
      </c>
      <c r="E21" s="3">
        <f t="shared" si="7"/>
        <v>3150</v>
      </c>
    </row>
    <row r="22" spans="1:5" x14ac:dyDescent="0.2">
      <c r="A22" s="3">
        <f>A18*2.9</f>
        <v>266.8</v>
      </c>
      <c r="B22" s="3">
        <f t="shared" ref="B22:E22" si="8">B18*2.9</f>
        <v>1064.3</v>
      </c>
      <c r="C22" s="3">
        <f t="shared" si="8"/>
        <v>812</v>
      </c>
      <c r="D22" s="3">
        <f t="shared" si="8"/>
        <v>609</v>
      </c>
      <c r="E22" s="3">
        <f t="shared" si="8"/>
        <v>3161</v>
      </c>
    </row>
    <row r="23" spans="1:5" x14ac:dyDescent="0.2">
      <c r="A23" s="3">
        <f>A22-15</f>
        <v>251.8</v>
      </c>
      <c r="B23" s="3">
        <f t="shared" ref="B23:E23" si="9">B22-15</f>
        <v>1049.3</v>
      </c>
      <c r="C23" s="3">
        <f t="shared" si="9"/>
        <v>797</v>
      </c>
      <c r="D23" s="3">
        <f t="shared" si="9"/>
        <v>594</v>
      </c>
      <c r="E23" s="3">
        <f t="shared" si="9"/>
        <v>3146</v>
      </c>
    </row>
    <row r="24" spans="1:5" x14ac:dyDescent="0.2">
      <c r="A24" s="3">
        <f>A15*0.6</f>
        <v>1346.3999999999999</v>
      </c>
      <c r="B24" s="3">
        <f t="shared" ref="B24:E24" si="10">B15*0.6</f>
        <v>5940</v>
      </c>
      <c r="C24" s="3">
        <f t="shared" si="10"/>
        <v>2679.6</v>
      </c>
      <c r="D24" s="3">
        <f t="shared" si="10"/>
        <v>792</v>
      </c>
      <c r="E24" s="3">
        <f t="shared" si="10"/>
        <v>3498.0000000000005</v>
      </c>
    </row>
    <row r="25" spans="1:5" x14ac:dyDescent="0.2">
      <c r="A25" s="3">
        <f>A21*1.8</f>
        <v>486</v>
      </c>
      <c r="B25" s="3">
        <f t="shared" ref="B25:D25" si="11">B21*1.8</f>
        <v>2187</v>
      </c>
      <c r="C25" s="3">
        <f t="shared" si="11"/>
        <v>801.9</v>
      </c>
      <c r="D25" s="3">
        <f t="shared" si="11"/>
        <v>465.75</v>
      </c>
      <c r="E25" s="3">
        <v>3670</v>
      </c>
    </row>
    <row r="26" spans="1:5" x14ac:dyDescent="0.2">
      <c r="A26" s="3">
        <f>A25-21</f>
        <v>465</v>
      </c>
      <c r="B26" s="3">
        <f t="shared" ref="B26:D26" si="12">B25-21</f>
        <v>2166</v>
      </c>
      <c r="C26" s="3">
        <f t="shared" si="12"/>
        <v>780.9</v>
      </c>
      <c r="D26" s="3">
        <f t="shared" si="12"/>
        <v>444.75</v>
      </c>
      <c r="E26" s="3">
        <v>4400</v>
      </c>
    </row>
    <row r="27" spans="1:5" x14ac:dyDescent="0.2">
      <c r="A27" s="3">
        <v>93</v>
      </c>
      <c r="B27" s="3">
        <v>180</v>
      </c>
      <c r="C27" s="3">
        <v>79</v>
      </c>
      <c r="D27" s="3">
        <v>220</v>
      </c>
      <c r="E27" s="3">
        <v>1870</v>
      </c>
    </row>
    <row r="28" spans="1:5" x14ac:dyDescent="0.2">
      <c r="A28" s="3">
        <v>33</v>
      </c>
      <c r="B28" s="3">
        <v>175</v>
      </c>
      <c r="C28" s="3">
        <v>35</v>
      </c>
      <c r="D28" s="3">
        <v>155</v>
      </c>
      <c r="E28" s="3">
        <v>900</v>
      </c>
    </row>
    <row r="29" spans="1:5" x14ac:dyDescent="0.2">
      <c r="A29" s="3">
        <f>A3*1.1</f>
        <v>869.00000000000011</v>
      </c>
      <c r="B29" s="3">
        <f t="shared" ref="B29:E29" si="13">B3*1.1</f>
        <v>3300.0000000000005</v>
      </c>
      <c r="C29" s="3">
        <f t="shared" si="13"/>
        <v>2310</v>
      </c>
      <c r="D29" s="3">
        <f t="shared" si="13"/>
        <v>440.00000000000006</v>
      </c>
      <c r="E29" s="3">
        <f t="shared" si="13"/>
        <v>2750</v>
      </c>
    </row>
    <row r="30" spans="1:5" x14ac:dyDescent="0.2">
      <c r="A30" s="3">
        <f>A29*0.93</f>
        <v>808.17000000000019</v>
      </c>
      <c r="B30" s="3">
        <f t="shared" ref="B30:E30" si="14">B29*0.93</f>
        <v>3069.0000000000005</v>
      </c>
      <c r="C30" s="3">
        <f t="shared" si="14"/>
        <v>2148.3000000000002</v>
      </c>
      <c r="D30" s="3">
        <f t="shared" si="14"/>
        <v>409.2000000000001</v>
      </c>
      <c r="E30" s="3">
        <f t="shared" si="14"/>
        <v>2557.5</v>
      </c>
    </row>
    <row r="31" spans="1:5" x14ac:dyDescent="0.2">
      <c r="A31" s="3">
        <f>A28*1.5</f>
        <v>49.5</v>
      </c>
      <c r="B31" s="3">
        <f t="shared" ref="B31:E31" si="15">B28*1.5</f>
        <v>262.5</v>
      </c>
      <c r="C31" s="3">
        <f t="shared" si="15"/>
        <v>52.5</v>
      </c>
      <c r="D31" s="3">
        <f t="shared" si="15"/>
        <v>232.5</v>
      </c>
      <c r="E31" s="3">
        <f t="shared" si="15"/>
        <v>1350</v>
      </c>
    </row>
    <row r="32" spans="1:5" x14ac:dyDescent="0.2">
      <c r="A32" s="3">
        <f>A23*1.6</f>
        <v>402.88000000000005</v>
      </c>
      <c r="B32" s="3">
        <f t="shared" ref="B32:E32" si="16">B23*1.6</f>
        <v>1678.88</v>
      </c>
      <c r="C32" s="3">
        <f t="shared" si="16"/>
        <v>1275.2</v>
      </c>
      <c r="D32" s="3">
        <f t="shared" si="16"/>
        <v>950.40000000000009</v>
      </c>
      <c r="E32" s="3">
        <f t="shared" si="16"/>
        <v>5033.6000000000004</v>
      </c>
    </row>
    <row r="33" spans="1:8" x14ac:dyDescent="0.2">
      <c r="A33" s="3">
        <f>A18*1.75</f>
        <v>161</v>
      </c>
      <c r="B33" s="3">
        <f t="shared" ref="B33:E33" si="17">B18*1.75</f>
        <v>642.25</v>
      </c>
      <c r="C33" s="3">
        <f t="shared" si="17"/>
        <v>490</v>
      </c>
      <c r="D33" s="3">
        <f t="shared" si="17"/>
        <v>367.5</v>
      </c>
      <c r="E33" s="3">
        <f t="shared" si="17"/>
        <v>1907.5</v>
      </c>
    </row>
    <row r="34" spans="1:8" x14ac:dyDescent="0.2">
      <c r="A34" s="3">
        <f>A20*1.21</f>
        <v>488.84</v>
      </c>
      <c r="B34" s="3">
        <f t="shared" ref="B34:E34" si="18">B20*1.21</f>
        <v>1783.056</v>
      </c>
      <c r="C34" s="3">
        <f t="shared" si="18"/>
        <v>1839.2</v>
      </c>
      <c r="D34" s="3">
        <f t="shared" si="18"/>
        <v>489.80799999999999</v>
      </c>
      <c r="E34" s="3">
        <f t="shared" si="18"/>
        <v>1708.52</v>
      </c>
    </row>
    <row r="35" spans="1:8" x14ac:dyDescent="0.2">
      <c r="A35">
        <v>541</v>
      </c>
      <c r="B35">
        <v>1890</v>
      </c>
      <c r="C35">
        <v>2001</v>
      </c>
      <c r="D35">
        <v>489</v>
      </c>
      <c r="E35">
        <v>1780</v>
      </c>
    </row>
    <row r="36" spans="1:8" x14ac:dyDescent="0.2">
      <c r="A36">
        <v>870</v>
      </c>
      <c r="B36">
        <v>2010</v>
      </c>
      <c r="C36">
        <v>1980</v>
      </c>
      <c r="D36">
        <v>560</v>
      </c>
      <c r="E36">
        <v>1850</v>
      </c>
    </row>
    <row r="38" spans="1:8" x14ac:dyDescent="0.2">
      <c r="A38" t="s">
        <v>20</v>
      </c>
    </row>
    <row r="39" spans="1:8" x14ac:dyDescent="0.2">
      <c r="A39" t="s">
        <v>25</v>
      </c>
    </row>
    <row r="40" spans="1:8" x14ac:dyDescent="0.2">
      <c r="A40" t="s">
        <v>21</v>
      </c>
    </row>
    <row r="41" spans="1:8" x14ac:dyDescent="0.2">
      <c r="A41" t="s">
        <v>22</v>
      </c>
    </row>
    <row r="42" spans="1:8" x14ac:dyDescent="0.2">
      <c r="A42" t="s">
        <v>23</v>
      </c>
    </row>
    <row r="44" spans="1:8" x14ac:dyDescent="0.2">
      <c r="A44" s="2" t="s">
        <v>30</v>
      </c>
      <c r="B44" s="2"/>
      <c r="C44" s="2"/>
      <c r="D44" s="2"/>
      <c r="E44" s="2"/>
      <c r="F44" s="2"/>
      <c r="G44" s="2"/>
      <c r="H44" s="2"/>
    </row>
    <row r="45" spans="1:8" x14ac:dyDescent="0.2">
      <c r="A45" s="2" t="s">
        <v>24</v>
      </c>
      <c r="B45" s="2"/>
      <c r="C45" s="2"/>
      <c r="D45" s="2"/>
      <c r="E45" s="2"/>
      <c r="F45" s="2"/>
      <c r="G45" s="2"/>
      <c r="H45" s="2"/>
    </row>
    <row r="46" spans="1:8" x14ac:dyDescent="0.2">
      <c r="A46" s="2" t="s">
        <v>28</v>
      </c>
      <c r="B46" s="2"/>
      <c r="C46" s="2"/>
      <c r="D46" s="2"/>
      <c r="E46" s="2"/>
      <c r="F46" s="2"/>
      <c r="G46" s="2"/>
      <c r="H46" s="2"/>
    </row>
    <row r="47" spans="1:8" x14ac:dyDescent="0.2">
      <c r="A47" s="2" t="s">
        <v>29</v>
      </c>
      <c r="B47" s="2"/>
      <c r="C47" s="2"/>
      <c r="D47" s="2"/>
      <c r="E47" s="2"/>
      <c r="F47" s="2"/>
      <c r="G47" s="2"/>
      <c r="H47" s="2"/>
    </row>
    <row r="48" spans="1:8" x14ac:dyDescent="0.2">
      <c r="A48" s="2"/>
      <c r="B48" s="2" t="s">
        <v>32</v>
      </c>
      <c r="C48" s="2"/>
      <c r="D48" s="2"/>
      <c r="E48" s="2"/>
      <c r="F48" s="2"/>
      <c r="G48" s="2"/>
      <c r="H48" s="2"/>
    </row>
    <row r="49" spans="1:8" x14ac:dyDescent="0.2">
      <c r="A49" s="2" t="s">
        <v>33</v>
      </c>
      <c r="B49" s="2"/>
      <c r="C49" s="2"/>
      <c r="D49" s="2"/>
      <c r="E49" s="2"/>
      <c r="F49" s="2"/>
      <c r="G49" s="2"/>
      <c r="H49" s="2"/>
    </row>
    <row r="50" spans="1:8" x14ac:dyDescent="0.2">
      <c r="A50" s="2" t="s">
        <v>34</v>
      </c>
      <c r="B50" s="2"/>
      <c r="C50" s="2"/>
      <c r="D50" s="2"/>
      <c r="E50" s="2"/>
      <c r="F50" s="2"/>
      <c r="G50" s="2"/>
      <c r="H50" s="2"/>
    </row>
    <row r="51" spans="1:8" x14ac:dyDescent="0.2">
      <c r="A51" s="2" t="s">
        <v>26</v>
      </c>
      <c r="B51" s="2"/>
      <c r="C51" s="2"/>
      <c r="D51" s="2"/>
      <c r="E51" s="2"/>
      <c r="F51" s="2"/>
      <c r="G51" s="2"/>
      <c r="H51" s="2"/>
    </row>
    <row r="52" spans="1:8" x14ac:dyDescent="0.2">
      <c r="A52" s="2" t="s">
        <v>27</v>
      </c>
      <c r="B52" s="2"/>
      <c r="C52" s="2"/>
      <c r="D52" s="2"/>
      <c r="E52" s="2"/>
      <c r="F52" s="2"/>
      <c r="G52" s="2"/>
      <c r="H52" s="2"/>
    </row>
    <row r="53" spans="1:8" x14ac:dyDescent="0.2">
      <c r="A53" s="2"/>
      <c r="B53" s="2"/>
      <c r="C53" s="2"/>
      <c r="D53" s="2"/>
      <c r="E53" s="2"/>
      <c r="F53" s="2"/>
      <c r="G53" s="2"/>
      <c r="H5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Soumendra</dc:creator>
  <cp:lastModifiedBy>Microsoft Office User</cp:lastModifiedBy>
  <dcterms:created xsi:type="dcterms:W3CDTF">2013-10-30T19:55:03Z</dcterms:created>
  <dcterms:modified xsi:type="dcterms:W3CDTF">2019-03-25T13:54:16Z</dcterms:modified>
</cp:coreProperties>
</file>