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f2131197bc1244/Documents/Munson Finances/"/>
    </mc:Choice>
  </mc:AlternateContent>
  <xr:revisionPtr revIDLastSave="421" documentId="8_{418E8977-E1A4-A146-823B-13B8619281FD}" xr6:coauthVersionLast="46" xr6:coauthVersionMax="46" xr10:uidLastSave="{02D95402-6B60-42A6-AF3F-341900A339CE}"/>
  <bookViews>
    <workbookView xWindow="1080" yWindow="500" windowWidth="27720" windowHeight="17500" xr2:uid="{7AB43E12-6ABD-EF4A-9C79-9FDB759EE361}"/>
  </bookViews>
  <sheets>
    <sheet name="Current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N34" i="1"/>
  <c r="F29" i="1"/>
  <c r="N12" i="1"/>
  <c r="F32" i="1"/>
  <c r="N8" i="1"/>
  <c r="O8" i="1"/>
  <c r="G14" i="1"/>
  <c r="J8" i="1" s="1"/>
  <c r="C14" i="1"/>
  <c r="J6" i="1" s="1"/>
  <c r="M33" i="1"/>
  <c r="M30" i="1"/>
  <c r="M24" i="1"/>
  <c r="O10" i="1"/>
  <c r="O9" i="1"/>
  <c r="O7" i="1"/>
  <c r="O6" i="1"/>
  <c r="N10" i="1"/>
  <c r="N9" i="1"/>
  <c r="N7" i="1"/>
  <c r="N6" i="1"/>
  <c r="G34" i="1"/>
  <c r="F25" i="1"/>
  <c r="E14" i="1"/>
  <c r="J7" i="1" s="1"/>
  <c r="O11" i="1" l="1"/>
  <c r="G36" i="1"/>
  <c r="P8" i="1"/>
  <c r="P9" i="1"/>
  <c r="P10" i="1"/>
  <c r="N11" i="1"/>
  <c r="N13" i="1" s="1"/>
  <c r="P6" i="1"/>
  <c r="P7" i="1"/>
  <c r="N35" i="1" l="1"/>
  <c r="N36" i="1" s="1"/>
  <c r="O12" i="1"/>
  <c r="P12" i="1" s="1"/>
  <c r="O13" i="1"/>
  <c r="P13" i="1" s="1"/>
  <c r="P11" i="1"/>
</calcChain>
</file>

<file path=xl/sharedStrings.xml><?xml version="1.0" encoding="utf-8"?>
<sst xmlns="http://schemas.openxmlformats.org/spreadsheetml/2006/main" count="123" uniqueCount="80">
  <si>
    <t>As of:  31JAN2021</t>
  </si>
  <si>
    <t>LES</t>
  </si>
  <si>
    <t>Type of Expenditures</t>
  </si>
  <si>
    <t>Entitlements</t>
  </si>
  <si>
    <t>Deductions</t>
  </si>
  <si>
    <t>Allotments</t>
  </si>
  <si>
    <t>Summary</t>
  </si>
  <si>
    <t>Name</t>
  </si>
  <si>
    <t>Short Name</t>
  </si>
  <si>
    <t>1st OTM</t>
  </si>
  <si>
    <t>15h OTM</t>
  </si>
  <si>
    <t>Total</t>
  </si>
  <si>
    <t>Base Pay</t>
  </si>
  <si>
    <t>Federal Taxes</t>
  </si>
  <si>
    <t>Dental</t>
  </si>
  <si>
    <t>Total Entitled</t>
  </si>
  <si>
    <t>Savings</t>
  </si>
  <si>
    <t>SV</t>
  </si>
  <si>
    <t>BAS</t>
  </si>
  <si>
    <t>FICA - SS</t>
  </si>
  <si>
    <t>Housing</t>
  </si>
  <si>
    <t>Total Deductions</t>
  </si>
  <si>
    <t>Credit Card</t>
  </si>
  <si>
    <t>CC</t>
  </si>
  <si>
    <t>BAH</t>
  </si>
  <si>
    <t>FICA - Medicare</t>
  </si>
  <si>
    <t>Total Allotments</t>
  </si>
  <si>
    <t>Vehicles</t>
  </si>
  <si>
    <t>VH</t>
  </si>
  <si>
    <t>SGLI</t>
  </si>
  <si>
    <t>EoM Pay</t>
  </si>
  <si>
    <t>Living Expenses</t>
  </si>
  <si>
    <t>LE</t>
  </si>
  <si>
    <t>SGLI - Family</t>
  </si>
  <si>
    <t>Donations</t>
  </si>
  <si>
    <t>DO</t>
  </si>
  <si>
    <t>TSP</t>
  </si>
  <si>
    <t>Total Expenditures</t>
  </si>
  <si>
    <t>SS - Debt</t>
  </si>
  <si>
    <t>Total Income</t>
  </si>
  <si>
    <t>Mid - Month</t>
  </si>
  <si>
    <t>Total Left</t>
  </si>
  <si>
    <t>1st of the Month</t>
  </si>
  <si>
    <t>15th of the Month</t>
  </si>
  <si>
    <t>Type</t>
  </si>
  <si>
    <t>Item</t>
  </si>
  <si>
    <t>CC Limit</t>
  </si>
  <si>
    <t>CC Balance</t>
  </si>
  <si>
    <t>CC Avaliable</t>
  </si>
  <si>
    <t>Amount</t>
  </si>
  <si>
    <t>Church</t>
  </si>
  <si>
    <t>Groceries</t>
  </si>
  <si>
    <t>Life Insurance - 1</t>
  </si>
  <si>
    <t>Sequoia</t>
  </si>
  <si>
    <t>Student Loan - Evan</t>
  </si>
  <si>
    <t>Direct TV</t>
  </si>
  <si>
    <t>4Runner</t>
  </si>
  <si>
    <t>USAA - Visa</t>
  </si>
  <si>
    <t>USAA - AMEX</t>
  </si>
  <si>
    <t>Life Insurance - 2</t>
  </si>
  <si>
    <t>Tuition - Bryn</t>
  </si>
  <si>
    <t>Life Insurance - 3</t>
  </si>
  <si>
    <t>Soccer</t>
  </si>
  <si>
    <t>Life Insurance - 4</t>
  </si>
  <si>
    <t>Gymnastics</t>
  </si>
  <si>
    <t>Lowes</t>
  </si>
  <si>
    <t xml:space="preserve">R + F Bucket </t>
  </si>
  <si>
    <t>R + F</t>
  </si>
  <si>
    <t>Southwest</t>
  </si>
  <si>
    <t>Cox</t>
  </si>
  <si>
    <t>Insurance</t>
  </si>
  <si>
    <t>Old Navy</t>
  </si>
  <si>
    <t>Verizon</t>
  </si>
  <si>
    <t>Kohls</t>
  </si>
  <si>
    <t>Toys-R-Us</t>
  </si>
  <si>
    <t>Total Monthly Expenses</t>
  </si>
  <si>
    <t>Mid - Month Pay</t>
  </si>
  <si>
    <t>EoM - Month Pay</t>
  </si>
  <si>
    <t>Mid - Remaining</t>
  </si>
  <si>
    <t>EoM -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</si>
</sst>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 applyAlignment="1">
      <alignment horizontal="left" vertical="center"/>
    </xf>
    <xf numFmtId="44" fontId="0" fillId="3" borderId="2" xfId="1" applyFont="1" applyFill="1" applyBorder="1" applyAlignment="1">
      <alignment horizontal="center" vertical="center"/>
    </xf>
    <xf numFmtId="0" fontId="0" fillId="3" borderId="2" xfId="0" applyFill="1" applyBorder="1"/>
    <xf numFmtId="44" fontId="0" fillId="3" borderId="2" xfId="0" applyNumberFormat="1" applyFill="1" applyBorder="1"/>
    <xf numFmtId="0" fontId="0" fillId="3" borderId="0" xfId="0" applyFill="1" applyBorder="1" applyAlignment="1">
      <alignment horizontal="left" vertical="center"/>
    </xf>
    <xf numFmtId="44" fontId="0" fillId="3" borderId="0" xfId="1" applyFont="1" applyFill="1" applyBorder="1" applyAlignment="1">
      <alignment horizontal="center" vertical="center"/>
    </xf>
    <xf numFmtId="44" fontId="0" fillId="3" borderId="0" xfId="0" applyNumberFormat="1" applyFill="1" applyBorder="1"/>
    <xf numFmtId="0" fontId="0" fillId="3" borderId="0" xfId="0" applyFill="1" applyBorder="1" applyAlignment="1">
      <alignment horizontal="center" vertical="center"/>
    </xf>
    <xf numFmtId="44" fontId="2" fillId="3" borderId="0" xfId="0" applyNumberFormat="1" applyFont="1" applyFill="1" applyBorder="1"/>
    <xf numFmtId="0" fontId="2" fillId="2" borderId="0" xfId="0" applyFont="1" applyFill="1" applyBorder="1" applyAlignment="1"/>
    <xf numFmtId="0" fontId="0" fillId="3" borderId="3" xfId="0" applyFill="1" applyBorder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2" xfId="0" applyFont="1" applyFill="1" applyBorder="1"/>
    <xf numFmtId="44" fontId="2" fillId="3" borderId="2" xfId="0" applyNumberFormat="1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0" fillId="4" borderId="2" xfId="0" applyFill="1" applyBorder="1"/>
    <xf numFmtId="44" fontId="0" fillId="4" borderId="2" xfId="1" applyFont="1" applyFill="1" applyBorder="1"/>
    <xf numFmtId="44" fontId="0" fillId="4" borderId="0" xfId="0" applyNumberFormat="1" applyFill="1"/>
    <xf numFmtId="0" fontId="0" fillId="4" borderId="5" xfId="0" applyFill="1" applyBorder="1"/>
    <xf numFmtId="44" fontId="0" fillId="4" borderId="5" xfId="1" applyFont="1" applyFill="1" applyBorder="1"/>
    <xf numFmtId="44" fontId="0" fillId="4" borderId="5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44" fontId="0" fillId="5" borderId="0" xfId="1" applyFont="1" applyFill="1"/>
    <xf numFmtId="0" fontId="0" fillId="5" borderId="5" xfId="0" applyFill="1" applyBorder="1" applyAlignment="1">
      <alignment horizontal="center"/>
    </xf>
    <xf numFmtId="44" fontId="0" fillId="5" borderId="5" xfId="1" applyFont="1" applyFill="1" applyBorder="1"/>
    <xf numFmtId="44" fontId="0" fillId="5" borderId="2" xfId="0" applyNumberFormat="1" applyFill="1" applyBorder="1"/>
    <xf numFmtId="44" fontId="0" fillId="5" borderId="0" xfId="0" applyNumberFormat="1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4" fontId="0" fillId="6" borderId="0" xfId="1" applyFont="1" applyFill="1"/>
    <xf numFmtId="0" fontId="0" fillId="6" borderId="5" xfId="0" applyFill="1" applyBorder="1" applyAlignment="1">
      <alignment horizontal="center"/>
    </xf>
    <xf numFmtId="44" fontId="0" fillId="6" borderId="5" xfId="1" applyFont="1" applyFill="1" applyBorder="1"/>
    <xf numFmtId="44" fontId="0" fillId="6" borderId="2" xfId="0" applyNumberFormat="1" applyFill="1" applyBorder="1"/>
    <xf numFmtId="44" fontId="0" fillId="6" borderId="0" xfId="0" applyNumberFormat="1" applyFill="1"/>
    <xf numFmtId="0" fontId="0" fillId="5" borderId="6" xfId="0" applyFill="1" applyBorder="1"/>
    <xf numFmtId="44" fontId="0" fillId="5" borderId="6" xfId="1" applyFont="1" applyFill="1" applyBorder="1"/>
    <xf numFmtId="0" fontId="0" fillId="5" borderId="7" xfId="0" applyFill="1" applyBorder="1"/>
    <xf numFmtId="44" fontId="0" fillId="5" borderId="7" xfId="1" applyFont="1" applyFill="1" applyBorder="1"/>
    <xf numFmtId="0" fontId="0" fillId="5" borderId="8" xfId="0" applyFill="1" applyBorder="1"/>
    <xf numFmtId="44" fontId="0" fillId="5" borderId="8" xfId="1" applyFont="1" applyFill="1" applyBorder="1"/>
    <xf numFmtId="0" fontId="0" fillId="6" borderId="6" xfId="0" applyFill="1" applyBorder="1"/>
    <xf numFmtId="44" fontId="0" fillId="6" borderId="6" xfId="1" applyFont="1" applyFill="1" applyBorder="1"/>
    <xf numFmtId="0" fontId="0" fillId="6" borderId="7" xfId="0" applyFill="1" applyBorder="1"/>
    <xf numFmtId="44" fontId="0" fillId="6" borderId="7" xfId="1" applyFont="1" applyFill="1" applyBorder="1"/>
    <xf numFmtId="0" fontId="0" fillId="6" borderId="8" xfId="0" applyFill="1" applyBorder="1"/>
    <xf numFmtId="44" fontId="0" fillId="6" borderId="8" xfId="1" applyFont="1" applyFill="1" applyBorder="1"/>
    <xf numFmtId="44" fontId="2" fillId="7" borderId="0" xfId="0" applyNumberFormat="1" applyFont="1" applyFill="1"/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7" borderId="2" xfId="0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573F-7224-B147-A275-800E94AA5193}">
  <dimension ref="A1:P36"/>
  <sheetViews>
    <sheetView tabSelected="1" topLeftCell="A3" workbookViewId="0">
      <selection activeCell="H32" sqref="H32"/>
    </sheetView>
  </sheetViews>
  <sheetFormatPr defaultColWidth="10.875" defaultRowHeight="15.95"/>
  <cols>
    <col min="1" max="1" width="6.875" style="2" customWidth="1"/>
    <col min="2" max="2" width="8.5" style="2" bestFit="1" customWidth="1"/>
    <col min="3" max="3" width="17.5" style="2" bestFit="1" customWidth="1"/>
    <col min="4" max="4" width="14.125" style="2" bestFit="1" customWidth="1"/>
    <col min="5" max="5" width="10.5" style="2" bestFit="1" customWidth="1"/>
    <col min="6" max="6" width="11.125" style="2" bestFit="1" customWidth="1"/>
    <col min="7" max="8" width="10.5" style="2" bestFit="1" customWidth="1"/>
    <col min="9" max="9" width="14.875" style="2" bestFit="1" customWidth="1"/>
    <col min="10" max="10" width="15.125" style="2" bestFit="1" customWidth="1"/>
    <col min="11" max="11" width="11.5" style="2" bestFit="1" customWidth="1"/>
    <col min="12" max="12" width="13.875" style="2" bestFit="1" customWidth="1"/>
    <col min="13" max="13" width="11.5" style="2" bestFit="1" customWidth="1"/>
    <col min="14" max="17" width="10.5" style="2" bestFit="1" customWidth="1"/>
    <col min="18" max="16384" width="10.875" style="2"/>
  </cols>
  <sheetData>
    <row r="1" spans="1:16">
      <c r="A1" s="65" t="s">
        <v>0</v>
      </c>
      <c r="B1" s="65"/>
      <c r="C1" s="65"/>
    </row>
    <row r="2" spans="1:16">
      <c r="B2" s="1"/>
    </row>
    <row r="3" spans="1:16">
      <c r="B3" s="69" t="s">
        <v>1</v>
      </c>
      <c r="C3" s="69"/>
      <c r="D3" s="69"/>
      <c r="E3" s="69"/>
      <c r="F3" s="69"/>
      <c r="G3" s="69"/>
      <c r="H3" s="69"/>
      <c r="I3" s="69"/>
      <c r="J3" s="69"/>
      <c r="K3" s="14"/>
      <c r="L3" s="68" t="s">
        <v>2</v>
      </c>
      <c r="M3" s="68"/>
      <c r="N3" s="68"/>
      <c r="O3" s="68"/>
      <c r="P3" s="68"/>
    </row>
    <row r="4" spans="1:16">
      <c r="B4" s="4"/>
      <c r="C4" s="4"/>
      <c r="D4" s="4"/>
      <c r="E4" s="4"/>
      <c r="F4" s="4"/>
      <c r="G4" s="4"/>
      <c r="H4" s="4"/>
      <c r="I4" s="4"/>
      <c r="J4" s="4"/>
      <c r="K4" s="3"/>
      <c r="L4" s="23"/>
      <c r="M4" s="23"/>
      <c r="N4" s="23"/>
      <c r="O4" s="23"/>
      <c r="P4" s="23"/>
    </row>
    <row r="5" spans="1:16">
      <c r="B5" s="69" t="s">
        <v>3</v>
      </c>
      <c r="C5" s="69"/>
      <c r="D5" s="72" t="s">
        <v>4</v>
      </c>
      <c r="E5" s="69"/>
      <c r="F5" s="72" t="s">
        <v>5</v>
      </c>
      <c r="G5" s="69"/>
      <c r="H5" s="4"/>
      <c r="I5" s="72" t="s">
        <v>6</v>
      </c>
      <c r="J5" s="69"/>
      <c r="K5" s="3"/>
      <c r="L5" s="64" t="s">
        <v>7</v>
      </c>
      <c r="M5" s="64" t="s">
        <v>8</v>
      </c>
      <c r="N5" s="64" t="s">
        <v>9</v>
      </c>
      <c r="O5" s="24" t="s">
        <v>10</v>
      </c>
      <c r="P5" s="25" t="s">
        <v>11</v>
      </c>
    </row>
    <row r="6" spans="1:16">
      <c r="B6" s="5" t="s">
        <v>12</v>
      </c>
      <c r="C6" s="6">
        <v>8332.5</v>
      </c>
      <c r="D6" s="15" t="s">
        <v>13</v>
      </c>
      <c r="E6" s="6">
        <v>685.82</v>
      </c>
      <c r="F6" s="15" t="s">
        <v>14</v>
      </c>
      <c r="G6" s="6">
        <v>30.15</v>
      </c>
      <c r="H6" s="7"/>
      <c r="I6" s="16" t="s">
        <v>15</v>
      </c>
      <c r="J6" s="8">
        <f>C14</f>
        <v>10176.68</v>
      </c>
      <c r="K6" s="3"/>
      <c r="L6" s="26" t="s">
        <v>16</v>
      </c>
      <c r="M6" s="26" t="s">
        <v>17</v>
      </c>
      <c r="N6" s="27">
        <f>SUMIFS(G19:G33,B19:B33,M6)</f>
        <v>100</v>
      </c>
      <c r="O6" s="27">
        <f>SUMIFS(N19:N33,I19:I33,M6)</f>
        <v>100</v>
      </c>
      <c r="P6" s="28">
        <f>SUM(N6:O6)</f>
        <v>200</v>
      </c>
    </row>
    <row r="7" spans="1:16">
      <c r="B7" s="9" t="s">
        <v>18</v>
      </c>
      <c r="C7" s="10">
        <v>266.18</v>
      </c>
      <c r="D7" s="17" t="s">
        <v>19</v>
      </c>
      <c r="E7" s="10">
        <v>516.62</v>
      </c>
      <c r="F7" s="17" t="s">
        <v>20</v>
      </c>
      <c r="G7" s="10">
        <v>1578</v>
      </c>
      <c r="H7" s="4"/>
      <c r="I7" s="18" t="s">
        <v>21</v>
      </c>
      <c r="J7" s="11">
        <f>E14</f>
        <v>5117.1099999999997</v>
      </c>
      <c r="K7" s="3"/>
      <c r="L7" s="29" t="s">
        <v>22</v>
      </c>
      <c r="M7" s="29" t="s">
        <v>23</v>
      </c>
      <c r="N7" s="30">
        <f>SUMIFS(G19:G33,B19:B33,M7)</f>
        <v>200</v>
      </c>
      <c r="O7" s="30">
        <f>SUMIFS(N19:N33,I19:I33,M7)</f>
        <v>0</v>
      </c>
      <c r="P7" s="31">
        <f t="shared" ref="P7" si="0">SUM(N7:O7)</f>
        <v>200</v>
      </c>
    </row>
    <row r="8" spans="1:16">
      <c r="B8" s="9" t="s">
        <v>24</v>
      </c>
      <c r="C8" s="10">
        <v>1578</v>
      </c>
      <c r="D8" s="17" t="s">
        <v>25</v>
      </c>
      <c r="E8" s="10">
        <v>120.82</v>
      </c>
      <c r="F8" s="19"/>
      <c r="G8" s="12"/>
      <c r="H8" s="4"/>
      <c r="I8" s="18" t="s">
        <v>26</v>
      </c>
      <c r="J8" s="11">
        <f>G14</f>
        <v>1608.15</v>
      </c>
      <c r="K8" s="3"/>
      <c r="L8" s="29" t="s">
        <v>27</v>
      </c>
      <c r="M8" s="29" t="s">
        <v>28</v>
      </c>
      <c r="N8" s="30">
        <f>SUMIFS(G20:G34,B20:B34,M8)</f>
        <v>700</v>
      </c>
      <c r="O8" s="30">
        <f>SUMIFS(N20:N34,I20:I34,M8)</f>
        <v>640</v>
      </c>
      <c r="P8" s="31">
        <f t="shared" ref="P8" si="1">SUM(N8:O8)</f>
        <v>1340</v>
      </c>
    </row>
    <row r="9" spans="1:16">
      <c r="B9" s="12"/>
      <c r="C9" s="12"/>
      <c r="D9" s="17" t="s">
        <v>29</v>
      </c>
      <c r="E9" s="10">
        <v>25</v>
      </c>
      <c r="F9" s="19"/>
      <c r="G9" s="12"/>
      <c r="H9" s="4"/>
      <c r="I9" s="20" t="s">
        <v>30</v>
      </c>
      <c r="J9" s="13">
        <v>3351</v>
      </c>
      <c r="K9" s="3"/>
      <c r="L9" s="29" t="s">
        <v>31</v>
      </c>
      <c r="M9" s="29" t="s">
        <v>32</v>
      </c>
      <c r="N9" s="30">
        <f>SUMIFS(G19:G33,B19:B33,M9)</f>
        <v>960</v>
      </c>
      <c r="O9" s="30">
        <f>SUMIFS(N19:N33,I19:I33,M9)</f>
        <v>1268</v>
      </c>
      <c r="P9" s="31">
        <f>SUM(N9:O9)</f>
        <v>2228</v>
      </c>
    </row>
    <row r="10" spans="1:16">
      <c r="B10" s="12"/>
      <c r="C10" s="12"/>
      <c r="D10" s="17" t="s">
        <v>33</v>
      </c>
      <c r="E10" s="10">
        <v>5.3</v>
      </c>
      <c r="F10" s="19"/>
      <c r="G10" s="12"/>
      <c r="H10" s="4"/>
      <c r="I10" s="18"/>
      <c r="J10" s="4"/>
      <c r="K10" s="3"/>
      <c r="L10" s="32" t="s">
        <v>34</v>
      </c>
      <c r="M10" s="32" t="s">
        <v>35</v>
      </c>
      <c r="N10" s="33">
        <f>SUMIFS(G19:G33,B19:B33,M10)</f>
        <v>102</v>
      </c>
      <c r="O10" s="33">
        <f>SUMIFS(N19:N33,I19:I33,M10)</f>
        <v>102</v>
      </c>
      <c r="P10" s="34">
        <f>SUM(N10:O10)</f>
        <v>204</v>
      </c>
    </row>
    <row r="11" spans="1:16">
      <c r="B11" s="12"/>
      <c r="C11" s="12"/>
      <c r="D11" s="17" t="s">
        <v>36</v>
      </c>
      <c r="E11" s="10">
        <v>249.98</v>
      </c>
      <c r="F11" s="19"/>
      <c r="G11" s="12"/>
      <c r="H11" s="4"/>
      <c r="I11" s="18"/>
      <c r="J11" s="4"/>
      <c r="K11" s="3"/>
      <c r="L11" s="66" t="s">
        <v>37</v>
      </c>
      <c r="M11" s="66"/>
      <c r="N11" s="63">
        <f>SUM(N6:N10)</f>
        <v>2062</v>
      </c>
      <c r="O11" s="63">
        <f>SUM(O6:O10)</f>
        <v>2110</v>
      </c>
      <c r="P11" s="63">
        <f>SUM(P6:P10)</f>
        <v>4172</v>
      </c>
    </row>
    <row r="12" spans="1:16">
      <c r="B12" s="12"/>
      <c r="C12" s="12"/>
      <c r="D12" s="17" t="s">
        <v>38</v>
      </c>
      <c r="E12" s="10">
        <v>162.57</v>
      </c>
      <c r="F12" s="19"/>
      <c r="G12" s="12"/>
      <c r="H12" s="4"/>
      <c r="I12" s="18"/>
      <c r="J12" s="4"/>
      <c r="K12" s="3"/>
      <c r="L12" s="67" t="s">
        <v>39</v>
      </c>
      <c r="M12" s="67"/>
      <c r="N12" s="63">
        <f>E13</f>
        <v>3351</v>
      </c>
      <c r="O12" s="63">
        <f>J9</f>
        <v>3351</v>
      </c>
      <c r="P12" s="63">
        <f>SUM(N12:O12)</f>
        <v>6702</v>
      </c>
    </row>
    <row r="13" spans="1:16">
      <c r="B13" s="12"/>
      <c r="C13" s="12"/>
      <c r="D13" s="17" t="s">
        <v>40</v>
      </c>
      <c r="E13" s="10">
        <v>3351</v>
      </c>
      <c r="F13" s="19"/>
      <c r="G13" s="12"/>
      <c r="H13" s="4"/>
      <c r="I13" s="18"/>
      <c r="J13" s="4"/>
      <c r="K13" s="3"/>
      <c r="L13" s="67" t="s">
        <v>41</v>
      </c>
      <c r="M13" s="67"/>
      <c r="N13" s="63">
        <f>N12-N11</f>
        <v>1289</v>
      </c>
      <c r="O13" s="63">
        <f>O12-O11</f>
        <v>1241</v>
      </c>
      <c r="P13" s="63">
        <f>SUM(N13:O13)</f>
        <v>2530</v>
      </c>
    </row>
    <row r="14" spans="1:16">
      <c r="B14" s="21" t="s">
        <v>11</v>
      </c>
      <c r="C14" s="22">
        <f>SUM(C6:C8)</f>
        <v>10176.68</v>
      </c>
      <c r="D14" s="16"/>
      <c r="E14" s="22">
        <f>SUM(E6:E13)</f>
        <v>5117.1099999999997</v>
      </c>
      <c r="F14" s="16"/>
      <c r="G14" s="22">
        <f>SUM(G6:G7)</f>
        <v>1608.15</v>
      </c>
      <c r="H14" s="7"/>
      <c r="I14" s="18"/>
      <c r="J14" s="4"/>
      <c r="K14" s="3"/>
    </row>
    <row r="15" spans="1:16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7" spans="2:14">
      <c r="B17" s="70" t="s">
        <v>42</v>
      </c>
      <c r="C17" s="70"/>
      <c r="D17" s="70"/>
      <c r="E17" s="70"/>
      <c r="F17" s="70"/>
      <c r="G17" s="70"/>
      <c r="I17" s="71" t="s">
        <v>43</v>
      </c>
      <c r="J17" s="71"/>
      <c r="K17" s="71"/>
      <c r="L17" s="71"/>
      <c r="M17" s="71"/>
      <c r="N17" s="71"/>
    </row>
    <row r="18" spans="2:14">
      <c r="B18" s="35" t="s">
        <v>44</v>
      </c>
      <c r="C18" s="35" t="s">
        <v>45</v>
      </c>
      <c r="D18" s="35" t="s">
        <v>46</v>
      </c>
      <c r="E18" s="35" t="s">
        <v>47</v>
      </c>
      <c r="F18" s="35" t="s">
        <v>48</v>
      </c>
      <c r="G18" s="35" t="s">
        <v>49</v>
      </c>
      <c r="I18" s="43" t="s">
        <v>44</v>
      </c>
      <c r="J18" s="43" t="s">
        <v>45</v>
      </c>
      <c r="K18" s="43" t="s">
        <v>46</v>
      </c>
      <c r="L18" s="43" t="s">
        <v>47</v>
      </c>
      <c r="M18" s="43" t="s">
        <v>48</v>
      </c>
      <c r="N18" s="43" t="s">
        <v>49</v>
      </c>
    </row>
    <row r="19" spans="2:14">
      <c r="B19" s="36" t="s">
        <v>35</v>
      </c>
      <c r="C19" s="51" t="s">
        <v>50</v>
      </c>
      <c r="D19" s="52"/>
      <c r="E19" s="52"/>
      <c r="F19" s="52"/>
      <c r="G19" s="38">
        <v>102</v>
      </c>
      <c r="I19" s="44" t="s">
        <v>35</v>
      </c>
      <c r="J19" s="57" t="s">
        <v>50</v>
      </c>
      <c r="K19" s="58"/>
      <c r="L19" s="58"/>
      <c r="M19" s="58"/>
      <c r="N19" s="46">
        <v>102</v>
      </c>
    </row>
    <row r="20" spans="2:14">
      <c r="B20" s="39" t="s">
        <v>17</v>
      </c>
      <c r="C20" s="53" t="s">
        <v>16</v>
      </c>
      <c r="D20" s="54"/>
      <c r="E20" s="54"/>
      <c r="F20" s="54"/>
      <c r="G20" s="40">
        <v>100</v>
      </c>
      <c r="I20" s="47" t="s">
        <v>17</v>
      </c>
      <c r="J20" s="59" t="s">
        <v>16</v>
      </c>
      <c r="K20" s="60"/>
      <c r="L20" s="60"/>
      <c r="M20" s="60"/>
      <c r="N20" s="48">
        <v>100</v>
      </c>
    </row>
    <row r="21" spans="2:14">
      <c r="B21" s="39" t="s">
        <v>32</v>
      </c>
      <c r="C21" s="53" t="s">
        <v>51</v>
      </c>
      <c r="D21" s="54"/>
      <c r="E21" s="54"/>
      <c r="F21" s="54"/>
      <c r="G21" s="40">
        <v>500</v>
      </c>
      <c r="I21" s="47" t="s">
        <v>32</v>
      </c>
      <c r="J21" s="59" t="s">
        <v>51</v>
      </c>
      <c r="K21" s="60"/>
      <c r="L21" s="60"/>
      <c r="M21" s="60"/>
      <c r="N21" s="48">
        <v>500</v>
      </c>
    </row>
    <row r="22" spans="2:14">
      <c r="B22" s="39" t="s">
        <v>32</v>
      </c>
      <c r="C22" s="53" t="s">
        <v>52</v>
      </c>
      <c r="D22" s="54"/>
      <c r="E22" s="54"/>
      <c r="F22" s="54"/>
      <c r="G22" s="40">
        <v>26</v>
      </c>
      <c r="I22" s="47" t="s">
        <v>28</v>
      </c>
      <c r="J22" s="59" t="s">
        <v>53</v>
      </c>
      <c r="K22" s="60"/>
      <c r="L22" s="60"/>
      <c r="M22" s="60"/>
      <c r="N22" s="48">
        <v>640</v>
      </c>
    </row>
    <row r="23" spans="2:14">
      <c r="B23" s="39" t="s">
        <v>32</v>
      </c>
      <c r="C23" s="53" t="s">
        <v>54</v>
      </c>
      <c r="D23" s="54"/>
      <c r="E23" s="54"/>
      <c r="F23" s="54"/>
      <c r="G23" s="40">
        <v>181</v>
      </c>
      <c r="I23" s="47" t="s">
        <v>32</v>
      </c>
      <c r="J23" s="59" t="s">
        <v>55</v>
      </c>
      <c r="K23" s="60"/>
      <c r="L23" s="60"/>
      <c r="M23" s="60"/>
      <c r="N23" s="48">
        <v>69</v>
      </c>
    </row>
    <row r="24" spans="2:14">
      <c r="B24" s="39" t="s">
        <v>28</v>
      </c>
      <c r="C24" s="53" t="s">
        <v>56</v>
      </c>
      <c r="D24" s="54"/>
      <c r="E24" s="54"/>
      <c r="F24" s="54"/>
      <c r="G24" s="40">
        <v>700</v>
      </c>
      <c r="I24" s="47" t="s">
        <v>23</v>
      </c>
      <c r="J24" s="59" t="s">
        <v>57</v>
      </c>
      <c r="K24" s="60">
        <v>19700</v>
      </c>
      <c r="L24" s="60">
        <v>0</v>
      </c>
      <c r="M24" s="60">
        <f>K24-L24</f>
        <v>19700</v>
      </c>
      <c r="N24" s="48">
        <v>0</v>
      </c>
    </row>
    <row r="25" spans="2:14">
      <c r="B25" s="39" t="s">
        <v>23</v>
      </c>
      <c r="C25" s="53" t="s">
        <v>58</v>
      </c>
      <c r="D25" s="54">
        <v>6500</v>
      </c>
      <c r="E25" s="54">
        <v>0</v>
      </c>
      <c r="F25" s="54">
        <f>D25-E25</f>
        <v>6500</v>
      </c>
      <c r="G25" s="40">
        <v>0</v>
      </c>
      <c r="I25" s="47" t="s">
        <v>32</v>
      </c>
      <c r="J25" s="59" t="s">
        <v>59</v>
      </c>
      <c r="K25" s="60"/>
      <c r="L25" s="60"/>
      <c r="M25" s="60"/>
      <c r="N25" s="48">
        <v>56</v>
      </c>
    </row>
    <row r="26" spans="2:14">
      <c r="B26" s="39" t="s">
        <v>32</v>
      </c>
      <c r="C26" s="53" t="s">
        <v>60</v>
      </c>
      <c r="D26" s="54"/>
      <c r="E26" s="54"/>
      <c r="F26" s="54"/>
      <c r="G26" s="40">
        <v>0</v>
      </c>
      <c r="I26" s="47" t="s">
        <v>32</v>
      </c>
      <c r="J26" s="59" t="s">
        <v>61</v>
      </c>
      <c r="K26" s="60"/>
      <c r="L26" s="60"/>
      <c r="M26" s="60"/>
      <c r="N26" s="48">
        <v>57</v>
      </c>
    </row>
    <row r="27" spans="2:14">
      <c r="B27" s="39" t="s">
        <v>32</v>
      </c>
      <c r="C27" s="53" t="s">
        <v>62</v>
      </c>
      <c r="D27" s="54"/>
      <c r="E27" s="54"/>
      <c r="F27" s="54"/>
      <c r="G27" s="40">
        <v>35</v>
      </c>
      <c r="I27" s="47" t="s">
        <v>32</v>
      </c>
      <c r="J27" s="59" t="s">
        <v>63</v>
      </c>
      <c r="K27" s="60"/>
      <c r="L27" s="60"/>
      <c r="M27" s="60"/>
      <c r="N27" s="48">
        <v>30</v>
      </c>
    </row>
    <row r="28" spans="2:14">
      <c r="B28" s="39" t="s">
        <v>32</v>
      </c>
      <c r="C28" s="53" t="s">
        <v>64</v>
      </c>
      <c r="D28" s="54"/>
      <c r="E28" s="54"/>
      <c r="F28" s="54"/>
      <c r="G28" s="40">
        <v>115</v>
      </c>
      <c r="I28" s="47" t="s">
        <v>32</v>
      </c>
      <c r="J28" s="59" t="s">
        <v>64</v>
      </c>
      <c r="K28" s="60"/>
      <c r="L28" s="60"/>
      <c r="M28" s="60"/>
      <c r="N28" s="48">
        <v>115</v>
      </c>
    </row>
    <row r="29" spans="2:14">
      <c r="B29" s="39" t="s">
        <v>23</v>
      </c>
      <c r="C29" s="53" t="s">
        <v>65</v>
      </c>
      <c r="D29" s="54">
        <v>9000</v>
      </c>
      <c r="E29" s="54">
        <v>0</v>
      </c>
      <c r="F29" s="54">
        <f>D29-E29</f>
        <v>9000</v>
      </c>
      <c r="G29" s="40">
        <v>100</v>
      </c>
      <c r="I29" s="47" t="s">
        <v>32</v>
      </c>
      <c r="J29" s="59" t="s">
        <v>66</v>
      </c>
      <c r="K29" s="60"/>
      <c r="L29" s="60"/>
      <c r="M29" s="60"/>
      <c r="N29" s="48">
        <v>130</v>
      </c>
    </row>
    <row r="30" spans="2:14">
      <c r="B30" s="39" t="s">
        <v>32</v>
      </c>
      <c r="C30" s="53" t="s">
        <v>67</v>
      </c>
      <c r="D30" s="54"/>
      <c r="E30" s="54"/>
      <c r="F30" s="54"/>
      <c r="G30" s="40">
        <v>25</v>
      </c>
      <c r="I30" s="47" t="s">
        <v>23</v>
      </c>
      <c r="J30" s="59" t="s">
        <v>68</v>
      </c>
      <c r="K30" s="60">
        <v>6500</v>
      </c>
      <c r="L30" s="60">
        <v>0</v>
      </c>
      <c r="M30" s="60">
        <f>K30-L30</f>
        <v>6500</v>
      </c>
      <c r="N30" s="48">
        <v>0</v>
      </c>
    </row>
    <row r="31" spans="2:14">
      <c r="B31" s="39" t="s">
        <v>32</v>
      </c>
      <c r="C31" s="53" t="s">
        <v>69</v>
      </c>
      <c r="D31" s="54"/>
      <c r="E31" s="54"/>
      <c r="F31" s="54"/>
      <c r="G31" s="40">
        <v>78</v>
      </c>
      <c r="I31" s="47" t="s">
        <v>32</v>
      </c>
      <c r="J31" s="59" t="s">
        <v>70</v>
      </c>
      <c r="K31" s="60"/>
      <c r="L31" s="60"/>
      <c r="M31" s="60"/>
      <c r="N31" s="48">
        <v>150</v>
      </c>
    </row>
    <row r="32" spans="2:14">
      <c r="B32" s="39" t="s">
        <v>23</v>
      </c>
      <c r="C32" s="53" t="s">
        <v>71</v>
      </c>
      <c r="D32" s="54">
        <v>6000</v>
      </c>
      <c r="E32" s="54">
        <v>5800</v>
      </c>
      <c r="F32" s="54">
        <f>D32-E32</f>
        <v>200</v>
      </c>
      <c r="G32" s="40">
        <v>100</v>
      </c>
      <c r="I32" s="47" t="s">
        <v>32</v>
      </c>
      <c r="J32" s="59" t="s">
        <v>72</v>
      </c>
      <c r="K32" s="60"/>
      <c r="L32" s="60"/>
      <c r="M32" s="60"/>
      <c r="N32" s="48">
        <v>161</v>
      </c>
    </row>
    <row r="33" spans="2:14">
      <c r="B33" s="36" t="s">
        <v>23</v>
      </c>
      <c r="C33" s="55" t="s">
        <v>73</v>
      </c>
      <c r="D33" s="56"/>
      <c r="E33" s="56">
        <v>0</v>
      </c>
      <c r="F33" s="56"/>
      <c r="G33" s="38">
        <v>0</v>
      </c>
      <c r="I33" s="44" t="s">
        <v>23</v>
      </c>
      <c r="J33" s="61" t="s">
        <v>74</v>
      </c>
      <c r="K33" s="62">
        <v>5000</v>
      </c>
      <c r="L33" s="62">
        <v>0</v>
      </c>
      <c r="M33" s="62">
        <f>K33-L33</f>
        <v>5000</v>
      </c>
      <c r="N33" s="46">
        <v>0</v>
      </c>
    </row>
    <row r="34" spans="2:14">
      <c r="B34" s="73" t="s">
        <v>75</v>
      </c>
      <c r="C34" s="73"/>
      <c r="D34" s="73"/>
      <c r="E34" s="73"/>
      <c r="F34" s="73"/>
      <c r="G34" s="41">
        <f>SUM(G19:G33)</f>
        <v>2062</v>
      </c>
      <c r="I34" s="74" t="s">
        <v>75</v>
      </c>
      <c r="J34" s="74"/>
      <c r="K34" s="74"/>
      <c r="L34" s="74"/>
      <c r="M34" s="74"/>
      <c r="N34" s="49">
        <f>SUM(N19:N33)</f>
        <v>2110</v>
      </c>
    </row>
    <row r="35" spans="2:14">
      <c r="B35" s="37"/>
      <c r="C35" s="37"/>
      <c r="D35" s="37"/>
      <c r="E35" s="70" t="s">
        <v>76</v>
      </c>
      <c r="F35" s="70"/>
      <c r="G35" s="42">
        <f>E13</f>
        <v>3351</v>
      </c>
      <c r="I35" s="45"/>
      <c r="J35" s="45"/>
      <c r="K35" s="45"/>
      <c r="L35" s="71" t="s">
        <v>77</v>
      </c>
      <c r="M35" s="71"/>
      <c r="N35" s="50">
        <f>J9</f>
        <v>3351</v>
      </c>
    </row>
    <row r="36" spans="2:14">
      <c r="B36" s="37"/>
      <c r="C36" s="37"/>
      <c r="D36" s="37"/>
      <c r="E36" s="70" t="s">
        <v>78</v>
      </c>
      <c r="F36" s="70"/>
      <c r="G36" s="42">
        <f>G35-G34</f>
        <v>1289</v>
      </c>
      <c r="I36" s="45"/>
      <c r="J36" s="45"/>
      <c r="K36" s="45"/>
      <c r="L36" s="71" t="s">
        <v>79</v>
      </c>
      <c r="M36" s="71"/>
      <c r="N36" s="50">
        <f>N35-N34</f>
        <v>1241</v>
      </c>
    </row>
  </sheetData>
  <mergeCells count="18">
    <mergeCell ref="E36:F36"/>
    <mergeCell ref="L36:M36"/>
    <mergeCell ref="I5:J5"/>
    <mergeCell ref="B17:G17"/>
    <mergeCell ref="B34:F34"/>
    <mergeCell ref="I17:N17"/>
    <mergeCell ref="I34:M34"/>
    <mergeCell ref="E35:F35"/>
    <mergeCell ref="B5:C5"/>
    <mergeCell ref="D5:E5"/>
    <mergeCell ref="F5:G5"/>
    <mergeCell ref="L35:M35"/>
    <mergeCell ref="A1:C1"/>
    <mergeCell ref="L11:M11"/>
    <mergeCell ref="L12:M12"/>
    <mergeCell ref="L13:M13"/>
    <mergeCell ref="L3:P3"/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Kristin Munson</cp:lastModifiedBy>
  <cp:revision/>
  <dcterms:created xsi:type="dcterms:W3CDTF">2021-01-31T16:00:15Z</dcterms:created>
  <dcterms:modified xsi:type="dcterms:W3CDTF">2021-03-30T17:21:45Z</dcterms:modified>
  <cp:category/>
  <cp:contentStatus/>
</cp:coreProperties>
</file>