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105" yWindow="45" windowWidth="11910" windowHeight="5010" activeTab="6"/>
  </bookViews>
  <sheets>
    <sheet name="Austin Raw" sheetId="1" r:id="rId1"/>
    <sheet name="Austin Formatted" sheetId="3" r:id="rId2"/>
    <sheet name="RT Raw" sheetId="6" r:id="rId3"/>
    <sheet name="RT Formatted" sheetId="7" r:id="rId4"/>
    <sheet name="SV Raw" sheetId="4" r:id="rId5"/>
    <sheet name="SV Formatted" sheetId="5" r:id="rId6"/>
    <sheet name="Graph" sheetId="8" r:id="rId7"/>
  </sheets>
  <definedNames>
    <definedName name="_xlnm.Print_Area" localSheetId="1">'Austin Formatted'!$A$1:$E$29</definedName>
    <definedName name="_xlnm.Print_Area" localSheetId="6">Graph!$B$2:$M$21</definedName>
    <definedName name="_xlnm.Print_Area" localSheetId="3">'RT Formatted'!$A$1:$E$26</definedName>
    <definedName name="_xlnm.Print_Area" localSheetId="5">'SV Formatted'!$A$1:$E$30</definedName>
  </definedNames>
  <calcPr calcId="145621"/>
</workbook>
</file>

<file path=xl/calcChain.xml><?xml version="1.0" encoding="utf-8"?>
<calcChain xmlns="http://schemas.openxmlformats.org/spreadsheetml/2006/main">
  <c r="A30" i="5" l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K26" i="6"/>
  <c r="J26" i="6"/>
  <c r="I26" i="6"/>
  <c r="H26" i="6"/>
  <c r="K29" i="1"/>
  <c r="J29" i="1"/>
  <c r="I29" i="1"/>
  <c r="H29" i="1"/>
  <c r="J40" i="1" l="1"/>
  <c r="J37" i="6" l="1"/>
  <c r="I37" i="6"/>
  <c r="H37" i="6"/>
  <c r="G37" i="6"/>
  <c r="F26" i="6"/>
  <c r="E26" i="6"/>
  <c r="D26" i="6"/>
  <c r="C26" i="6"/>
  <c r="A26" i="6"/>
  <c r="M41" i="4"/>
  <c r="L41" i="4"/>
  <c r="K41" i="4"/>
  <c r="J41" i="4"/>
  <c r="K28" i="4" s="1"/>
  <c r="E28" i="5" s="1"/>
  <c r="I41" i="4"/>
  <c r="J25" i="4" s="1"/>
  <c r="D25" i="5" s="1"/>
  <c r="H41" i="4"/>
  <c r="I26" i="4" s="1"/>
  <c r="C26" i="5" s="1"/>
  <c r="G41" i="4"/>
  <c r="H29" i="4" s="1"/>
  <c r="B29" i="5" s="1"/>
  <c r="F30" i="4"/>
  <c r="E30" i="4"/>
  <c r="D30" i="4"/>
  <c r="I30" i="4" s="1"/>
  <c r="C30" i="5" s="1"/>
  <c r="C30" i="4"/>
  <c r="A30" i="4"/>
  <c r="I29" i="4"/>
  <c r="C29" i="5" s="1"/>
  <c r="J28" i="4"/>
  <c r="D28" i="5" s="1"/>
  <c r="I28" i="4"/>
  <c r="C28" i="5" s="1"/>
  <c r="I27" i="4"/>
  <c r="C27" i="5" s="1"/>
  <c r="K26" i="4"/>
  <c r="E26" i="5" s="1"/>
  <c r="J26" i="4"/>
  <c r="D26" i="5" s="1"/>
  <c r="K25" i="4"/>
  <c r="E25" i="5" s="1"/>
  <c r="I25" i="4"/>
  <c r="C25" i="5" s="1"/>
  <c r="J24" i="4"/>
  <c r="D24" i="5" s="1"/>
  <c r="I24" i="4"/>
  <c r="C24" i="5" s="1"/>
  <c r="K23" i="4"/>
  <c r="E23" i="5" s="1"/>
  <c r="I23" i="4"/>
  <c r="C23" i="5" s="1"/>
  <c r="H23" i="4"/>
  <c r="B23" i="5" s="1"/>
  <c r="K22" i="4"/>
  <c r="E22" i="5" s="1"/>
  <c r="H22" i="4"/>
  <c r="B22" i="5" s="1"/>
  <c r="K21" i="4"/>
  <c r="E21" i="5" s="1"/>
  <c r="I21" i="4"/>
  <c r="C21" i="5" s="1"/>
  <c r="I20" i="4"/>
  <c r="C20" i="5" s="1"/>
  <c r="H20" i="4"/>
  <c r="B20" i="5" s="1"/>
  <c r="K19" i="4"/>
  <c r="E19" i="5" s="1"/>
  <c r="J19" i="4"/>
  <c r="D19" i="5" s="1"/>
  <c r="I19" i="4"/>
  <c r="C19" i="5" s="1"/>
  <c r="H19" i="4"/>
  <c r="B19" i="5" s="1"/>
  <c r="H18" i="4"/>
  <c r="B18" i="5" s="1"/>
  <c r="I17" i="4"/>
  <c r="C17" i="5" s="1"/>
  <c r="I16" i="4"/>
  <c r="C16" i="5" s="1"/>
  <c r="H16" i="4"/>
  <c r="B16" i="5" s="1"/>
  <c r="K15" i="4"/>
  <c r="E15" i="5" s="1"/>
  <c r="J15" i="4"/>
  <c r="D15" i="5" s="1"/>
  <c r="I15" i="4"/>
  <c r="C15" i="5" s="1"/>
  <c r="K14" i="4"/>
  <c r="E14" i="5" s="1"/>
  <c r="J13" i="4"/>
  <c r="D13" i="5" s="1"/>
  <c r="I13" i="4"/>
  <c r="C13" i="5" s="1"/>
  <c r="I12" i="4"/>
  <c r="C12" i="5" s="1"/>
  <c r="J11" i="4"/>
  <c r="D11" i="5" s="1"/>
  <c r="I11" i="4"/>
  <c r="C11" i="5" s="1"/>
  <c r="H11" i="4"/>
  <c r="B11" i="5" s="1"/>
  <c r="K10" i="4"/>
  <c r="E10" i="5" s="1"/>
  <c r="J10" i="4"/>
  <c r="D10" i="5" s="1"/>
  <c r="K9" i="4"/>
  <c r="E9" i="5" s="1"/>
  <c r="I9" i="4"/>
  <c r="C9" i="5" s="1"/>
  <c r="J8" i="4"/>
  <c r="D8" i="5" s="1"/>
  <c r="I8" i="4"/>
  <c r="C8" i="5" s="1"/>
  <c r="H8" i="4"/>
  <c r="B8" i="5" s="1"/>
  <c r="K7" i="4"/>
  <c r="E7" i="5" s="1"/>
  <c r="I7" i="4"/>
  <c r="C7" i="5" s="1"/>
  <c r="K6" i="4"/>
  <c r="E6" i="5" s="1"/>
  <c r="J6" i="4"/>
  <c r="D6" i="5" s="1"/>
  <c r="K5" i="4"/>
  <c r="E5" i="5" s="1"/>
  <c r="J5" i="4"/>
  <c r="D5" i="5" s="1"/>
  <c r="I5" i="4"/>
  <c r="C5" i="5" s="1"/>
  <c r="I4" i="4"/>
  <c r="C4" i="5" s="1"/>
  <c r="H4" i="4"/>
  <c r="B4" i="5" s="1"/>
  <c r="K3" i="4"/>
  <c r="E3" i="5" s="1"/>
  <c r="J3" i="4"/>
  <c r="D3" i="5" s="1"/>
  <c r="I3" i="4"/>
  <c r="C3" i="5" s="1"/>
  <c r="J16" i="4" l="1"/>
  <c r="D16" i="5" s="1"/>
  <c r="J30" i="4"/>
  <c r="D30" i="5" s="1"/>
  <c r="H3" i="4"/>
  <c r="B3" i="5" s="1"/>
  <c r="H6" i="4"/>
  <c r="B6" i="5" s="1"/>
  <c r="H7" i="4"/>
  <c r="B7" i="5" s="1"/>
  <c r="J12" i="4"/>
  <c r="D12" i="5" s="1"/>
  <c r="H14" i="4"/>
  <c r="B14" i="5" s="1"/>
  <c r="K17" i="4"/>
  <c r="E17" i="5" s="1"/>
  <c r="J18" i="4"/>
  <c r="D18" i="5" s="1"/>
  <c r="J21" i="4"/>
  <c r="D21" i="5" s="1"/>
  <c r="J22" i="4"/>
  <c r="D22" i="5" s="1"/>
  <c r="H24" i="4"/>
  <c r="B24" i="5" s="1"/>
  <c r="H27" i="4"/>
  <c r="B27" i="5" s="1"/>
  <c r="J17" i="4"/>
  <c r="D17" i="5" s="1"/>
  <c r="J27" i="4"/>
  <c r="D27" i="5" s="1"/>
  <c r="J29" i="4"/>
  <c r="D29" i="5" s="1"/>
  <c r="K30" i="4"/>
  <c r="E30" i="5" s="1"/>
  <c r="J4" i="4"/>
  <c r="D4" i="5" s="1"/>
  <c r="J7" i="4"/>
  <c r="D7" i="5" s="1"/>
  <c r="J9" i="4"/>
  <c r="D9" i="5" s="1"/>
  <c r="H10" i="4"/>
  <c r="B10" i="5" s="1"/>
  <c r="K11" i="4"/>
  <c r="E11" i="5" s="1"/>
  <c r="H12" i="4"/>
  <c r="B12" i="5" s="1"/>
  <c r="K13" i="4"/>
  <c r="E13" i="5" s="1"/>
  <c r="J14" i="4"/>
  <c r="D14" i="5" s="1"/>
  <c r="H15" i="4"/>
  <c r="B15" i="5" s="1"/>
  <c r="K18" i="4"/>
  <c r="E18" i="5" s="1"/>
  <c r="J20" i="4"/>
  <c r="D20" i="5" s="1"/>
  <c r="J23" i="4"/>
  <c r="D23" i="5" s="1"/>
  <c r="H26" i="4"/>
  <c r="B26" i="5" s="1"/>
  <c r="K27" i="4"/>
  <c r="E27" i="5" s="1"/>
  <c r="H28" i="4"/>
  <c r="B28" i="5" s="1"/>
  <c r="K29" i="4"/>
  <c r="E29" i="5" s="1"/>
  <c r="H30" i="4"/>
  <c r="B30" i="5" s="1"/>
  <c r="H4" i="6"/>
  <c r="B4" i="7" s="1"/>
  <c r="K3" i="6"/>
  <c r="E3" i="7" s="1"/>
  <c r="H3" i="6"/>
  <c r="B3" i="7" s="1"/>
  <c r="I21" i="6"/>
  <c r="C21" i="7" s="1"/>
  <c r="J22" i="6"/>
  <c r="D22" i="7" s="1"/>
  <c r="K19" i="6"/>
  <c r="E19" i="7" s="1"/>
  <c r="K4" i="6"/>
  <c r="E4" i="7" s="1"/>
  <c r="K13" i="6"/>
  <c r="E13" i="7" s="1"/>
  <c r="H22" i="6"/>
  <c r="B22" i="7" s="1"/>
  <c r="H6" i="6"/>
  <c r="B6" i="7" s="1"/>
  <c r="H10" i="6"/>
  <c r="B10" i="7" s="1"/>
  <c r="H17" i="6"/>
  <c r="B17" i="7" s="1"/>
  <c r="I3" i="6"/>
  <c r="C3" i="7" s="1"/>
  <c r="I7" i="6"/>
  <c r="C7" i="7" s="1"/>
  <c r="I15" i="6"/>
  <c r="C15" i="7" s="1"/>
  <c r="I22" i="6"/>
  <c r="C22" i="7" s="1"/>
  <c r="C26" i="7"/>
  <c r="I10" i="6"/>
  <c r="C10" i="7" s="1"/>
  <c r="I17" i="6"/>
  <c r="C17" i="7" s="1"/>
  <c r="H5" i="6"/>
  <c r="B5" i="7" s="1"/>
  <c r="H7" i="6"/>
  <c r="B7" i="7" s="1"/>
  <c r="H9" i="6"/>
  <c r="B9" i="7" s="1"/>
  <c r="K11" i="6"/>
  <c r="E11" i="7" s="1"/>
  <c r="H16" i="6"/>
  <c r="B16" i="7" s="1"/>
  <c r="I9" i="6"/>
  <c r="C9" i="7" s="1"/>
  <c r="I11" i="6"/>
  <c r="C11" i="7" s="1"/>
  <c r="I13" i="6"/>
  <c r="C13" i="7" s="1"/>
  <c r="I14" i="6"/>
  <c r="C14" i="7" s="1"/>
  <c r="I18" i="6"/>
  <c r="C18" i="7" s="1"/>
  <c r="I23" i="6"/>
  <c r="C23" i="7" s="1"/>
  <c r="I25" i="6"/>
  <c r="C25" i="7" s="1"/>
  <c r="J8" i="6"/>
  <c r="D8" i="7" s="1"/>
  <c r="J14" i="6"/>
  <c r="D14" i="7" s="1"/>
  <c r="J23" i="6"/>
  <c r="D23" i="7" s="1"/>
  <c r="I5" i="6"/>
  <c r="C5" i="7" s="1"/>
  <c r="I6" i="6"/>
  <c r="C6" i="7" s="1"/>
  <c r="J7" i="6"/>
  <c r="D7" i="7" s="1"/>
  <c r="K8" i="6"/>
  <c r="E8" i="7" s="1"/>
  <c r="K9" i="6"/>
  <c r="E9" i="7" s="1"/>
  <c r="K12" i="6"/>
  <c r="E12" i="7" s="1"/>
  <c r="I19" i="6"/>
  <c r="C19" i="7" s="1"/>
  <c r="J20" i="6"/>
  <c r="D20" i="7" s="1"/>
  <c r="K24" i="6"/>
  <c r="E24" i="7" s="1"/>
  <c r="K20" i="6"/>
  <c r="E20" i="7" s="1"/>
  <c r="J4" i="6"/>
  <c r="D4" i="7" s="1"/>
  <c r="J15" i="6"/>
  <c r="D15" i="7" s="1"/>
  <c r="J6" i="6"/>
  <c r="D6" i="7" s="1"/>
  <c r="J10" i="6"/>
  <c r="D10" i="7" s="1"/>
  <c r="K15" i="6"/>
  <c r="E15" i="7" s="1"/>
  <c r="E26" i="7"/>
  <c r="J3" i="6"/>
  <c r="D3" i="7" s="1"/>
  <c r="J11" i="6"/>
  <c r="D11" i="7" s="1"/>
  <c r="H12" i="6"/>
  <c r="B12" i="7" s="1"/>
  <c r="H15" i="6"/>
  <c r="B15" i="7" s="1"/>
  <c r="J16" i="6"/>
  <c r="D16" i="7" s="1"/>
  <c r="K17" i="6"/>
  <c r="E17" i="7" s="1"/>
  <c r="J18" i="6"/>
  <c r="D18" i="7" s="1"/>
  <c r="H19" i="6"/>
  <c r="B19" i="7" s="1"/>
  <c r="H21" i="6"/>
  <c r="B21" i="7" s="1"/>
  <c r="J24" i="6"/>
  <c r="D24" i="7" s="1"/>
  <c r="K25" i="6"/>
  <c r="E25" i="7" s="1"/>
  <c r="D26" i="7"/>
  <c r="K5" i="6"/>
  <c r="E5" i="7" s="1"/>
  <c r="K7" i="6"/>
  <c r="E7" i="7" s="1"/>
  <c r="H8" i="6"/>
  <c r="B8" i="7" s="1"/>
  <c r="H11" i="6"/>
  <c r="B11" i="7" s="1"/>
  <c r="J12" i="6"/>
  <c r="D12" i="7" s="1"/>
  <c r="H13" i="6"/>
  <c r="B13" i="7" s="1"/>
  <c r="K16" i="6"/>
  <c r="E16" i="7" s="1"/>
  <c r="H18" i="6"/>
  <c r="B18" i="7" s="1"/>
  <c r="J19" i="6"/>
  <c r="D19" i="7" s="1"/>
  <c r="K21" i="6"/>
  <c r="E21" i="7" s="1"/>
  <c r="K23" i="6"/>
  <c r="E23" i="7" s="1"/>
  <c r="H24" i="6"/>
  <c r="B24" i="7" s="1"/>
  <c r="B26" i="7"/>
  <c r="H14" i="6"/>
  <c r="B14" i="7" s="1"/>
  <c r="H20" i="6"/>
  <c r="B20" i="7" s="1"/>
  <c r="H23" i="6"/>
  <c r="B23" i="7" s="1"/>
  <c r="H25" i="6"/>
  <c r="B25" i="7" s="1"/>
  <c r="I4" i="6"/>
  <c r="C4" i="7" s="1"/>
  <c r="J5" i="6"/>
  <c r="D5" i="7" s="1"/>
  <c r="K6" i="6"/>
  <c r="E6" i="7" s="1"/>
  <c r="I8" i="6"/>
  <c r="C8" i="7" s="1"/>
  <c r="J9" i="6"/>
  <c r="D9" i="7" s="1"/>
  <c r="K10" i="6"/>
  <c r="E10" i="7" s="1"/>
  <c r="I12" i="6"/>
  <c r="C12" i="7" s="1"/>
  <c r="J13" i="6"/>
  <c r="D13" i="7" s="1"/>
  <c r="K14" i="6"/>
  <c r="E14" i="7" s="1"/>
  <c r="I16" i="6"/>
  <c r="C16" i="7" s="1"/>
  <c r="J17" i="6"/>
  <c r="D17" i="7" s="1"/>
  <c r="K18" i="6"/>
  <c r="E18" i="7" s="1"/>
  <c r="I20" i="6"/>
  <c r="C20" i="7" s="1"/>
  <c r="J21" i="6"/>
  <c r="D21" i="7" s="1"/>
  <c r="K22" i="6"/>
  <c r="E22" i="7" s="1"/>
  <c r="I24" i="6"/>
  <c r="C24" i="7" s="1"/>
  <c r="J25" i="6"/>
  <c r="D25" i="7" s="1"/>
  <c r="K4" i="4"/>
  <c r="E4" i="5" s="1"/>
  <c r="H5" i="4"/>
  <c r="B5" i="5" s="1"/>
  <c r="I6" i="4"/>
  <c r="C6" i="5" s="1"/>
  <c r="K8" i="4"/>
  <c r="E8" i="5" s="1"/>
  <c r="H9" i="4"/>
  <c r="B9" i="5" s="1"/>
  <c r="I10" i="4"/>
  <c r="C10" i="5" s="1"/>
  <c r="K12" i="4"/>
  <c r="E12" i="5" s="1"/>
  <c r="H13" i="4"/>
  <c r="B13" i="5" s="1"/>
  <c r="I14" i="4"/>
  <c r="C14" i="5" s="1"/>
  <c r="K16" i="4"/>
  <c r="E16" i="5" s="1"/>
  <c r="H17" i="4"/>
  <c r="B17" i="5" s="1"/>
  <c r="I18" i="4"/>
  <c r="C18" i="5" s="1"/>
  <c r="K20" i="4"/>
  <c r="E20" i="5" s="1"/>
  <c r="H21" i="4"/>
  <c r="B21" i="5" s="1"/>
  <c r="I22" i="4"/>
  <c r="C22" i="5" s="1"/>
  <c r="K24" i="4"/>
  <c r="E24" i="5" s="1"/>
  <c r="H25" i="4"/>
  <c r="B25" i="5" s="1"/>
  <c r="J19" i="1" l="1"/>
  <c r="I11" i="1"/>
  <c r="I6" i="1"/>
  <c r="J4" i="1"/>
  <c r="K16" i="1"/>
  <c r="I40" i="1"/>
  <c r="J18" i="1" s="1"/>
  <c r="H40" i="1"/>
  <c r="I27" i="1" s="1"/>
  <c r="G40" i="1"/>
  <c r="H13" i="1" s="1"/>
  <c r="H9" i="1" l="1"/>
  <c r="I9" i="1"/>
  <c r="I20" i="1"/>
  <c r="H10" i="1"/>
  <c r="B10" i="3" s="1"/>
  <c r="I15" i="1"/>
  <c r="I21" i="1"/>
  <c r="I25" i="1"/>
  <c r="I5" i="1"/>
  <c r="J8" i="1"/>
  <c r="D8" i="3" s="1"/>
  <c r="I10" i="1"/>
  <c r="J16" i="1"/>
  <c r="D16" i="3" s="1"/>
  <c r="I22" i="1"/>
  <c r="I26" i="1"/>
  <c r="H14" i="1"/>
  <c r="I3" i="1"/>
  <c r="I13" i="1"/>
  <c r="C13" i="3" s="1"/>
  <c r="I14" i="1"/>
  <c r="H17" i="1"/>
  <c r="I18" i="1"/>
  <c r="I24" i="1"/>
  <c r="I28" i="1"/>
  <c r="H5" i="1"/>
  <c r="H6" i="1"/>
  <c r="I7" i="1"/>
  <c r="C7" i="3" s="1"/>
  <c r="J12" i="1"/>
  <c r="I17" i="1"/>
  <c r="H20" i="1"/>
  <c r="H21" i="1"/>
  <c r="K20" i="1"/>
  <c r="E20" i="3" s="1"/>
  <c r="J10" i="1"/>
  <c r="J26" i="1"/>
  <c r="J22" i="1"/>
  <c r="J27" i="1"/>
  <c r="D27" i="3" s="1"/>
  <c r="J23" i="1"/>
  <c r="D23" i="3" s="1"/>
  <c r="J28" i="1"/>
  <c r="D28" i="3" s="1"/>
  <c r="J24" i="1"/>
  <c r="J20" i="1"/>
  <c r="J17" i="1"/>
  <c r="D17" i="3" s="1"/>
  <c r="J13" i="1"/>
  <c r="D13" i="3" s="1"/>
  <c r="J9" i="1"/>
  <c r="J5" i="1"/>
  <c r="J25" i="1"/>
  <c r="D25" i="3" s="1"/>
  <c r="J21" i="1"/>
  <c r="J14" i="1"/>
  <c r="D14" i="3" s="1"/>
  <c r="J6" i="1"/>
  <c r="D6" i="3" s="1"/>
  <c r="J3" i="1"/>
  <c r="K4" i="1"/>
  <c r="K5" i="1"/>
  <c r="E5" i="3" s="1"/>
  <c r="J7" i="1"/>
  <c r="D7" i="3" s="1"/>
  <c r="K8" i="1"/>
  <c r="K9" i="1"/>
  <c r="J11" i="1"/>
  <c r="D11" i="3" s="1"/>
  <c r="K12" i="1"/>
  <c r="K13" i="1"/>
  <c r="J15" i="1"/>
  <c r="D15" i="3" s="1"/>
  <c r="K17" i="1"/>
  <c r="E17" i="3" s="1"/>
  <c r="K27" i="1"/>
  <c r="E27" i="3" s="1"/>
  <c r="K23" i="1"/>
  <c r="K28" i="1"/>
  <c r="E28" i="3" s="1"/>
  <c r="K24" i="1"/>
  <c r="E24" i="3" s="1"/>
  <c r="K25" i="1"/>
  <c r="K21" i="1"/>
  <c r="E21" i="3" s="1"/>
  <c r="K14" i="1"/>
  <c r="K10" i="1"/>
  <c r="E10" i="3" s="1"/>
  <c r="K6" i="1"/>
  <c r="E6" i="3" s="1"/>
  <c r="K26" i="1"/>
  <c r="E26" i="3" s="1"/>
  <c r="K22" i="1"/>
  <c r="E22" i="3" s="1"/>
  <c r="K18" i="1"/>
  <c r="E18" i="3" s="1"/>
  <c r="K15" i="1"/>
  <c r="E15" i="3" s="1"/>
  <c r="K11" i="1"/>
  <c r="K7" i="1"/>
  <c r="E7" i="3" s="1"/>
  <c r="K3" i="1"/>
  <c r="K19" i="1"/>
  <c r="H24" i="1"/>
  <c r="B24" i="3" s="1"/>
  <c r="H4" i="1"/>
  <c r="B4" i="3" s="1"/>
  <c r="H8" i="1"/>
  <c r="H12" i="1"/>
  <c r="B12" i="3" s="1"/>
  <c r="H16" i="1"/>
  <c r="B16" i="3" s="1"/>
  <c r="H23" i="1"/>
  <c r="B23" i="3" s="1"/>
  <c r="H27" i="1"/>
  <c r="H3" i="1"/>
  <c r="I4" i="1"/>
  <c r="H7" i="1"/>
  <c r="B7" i="3" s="1"/>
  <c r="I8" i="1"/>
  <c r="C8" i="3" s="1"/>
  <c r="H11" i="1"/>
  <c r="B11" i="3" s="1"/>
  <c r="I12" i="1"/>
  <c r="C12" i="3" s="1"/>
  <c r="H15" i="1"/>
  <c r="B15" i="3" s="1"/>
  <c r="I16" i="1"/>
  <c r="C16" i="3" s="1"/>
  <c r="H18" i="1"/>
  <c r="I19" i="1"/>
  <c r="C19" i="3" s="1"/>
  <c r="H22" i="1"/>
  <c r="B22" i="3" s="1"/>
  <c r="I23" i="1"/>
  <c r="C23" i="3" s="1"/>
  <c r="H26" i="1"/>
  <c r="B26" i="3" s="1"/>
  <c r="H25" i="1"/>
  <c r="B25" i="3" s="1"/>
  <c r="H28" i="1"/>
  <c r="B28" i="3" s="1"/>
  <c r="H19" i="1"/>
  <c r="D24" i="3"/>
  <c r="D26" i="3"/>
  <c r="D9" i="3"/>
  <c r="E19" i="3"/>
  <c r="E14" i="3"/>
  <c r="E16" i="3"/>
  <c r="E4" i="3"/>
  <c r="B9" i="3"/>
  <c r="B5" i="3"/>
  <c r="B20" i="3"/>
  <c r="B3" i="3"/>
  <c r="C25" i="3"/>
  <c r="C21" i="3"/>
  <c r="C9" i="3"/>
  <c r="C5" i="3"/>
  <c r="C20" i="3"/>
  <c r="C4" i="3"/>
  <c r="C27" i="3"/>
  <c r="C10" i="3"/>
  <c r="C26" i="3"/>
  <c r="C22" i="3"/>
  <c r="C14" i="3"/>
  <c r="C18" i="3"/>
  <c r="C15" i="3"/>
  <c r="B21" i="3"/>
  <c r="D10" i="3"/>
  <c r="D3" i="3"/>
  <c r="E3" i="3"/>
  <c r="D4" i="3"/>
  <c r="B6" i="3"/>
  <c r="E11" i="3"/>
  <c r="D12" i="3"/>
  <c r="B14" i="3"/>
  <c r="C17" i="3"/>
  <c r="B18" i="3"/>
  <c r="D20" i="3"/>
  <c r="C11" i="3"/>
  <c r="D1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C28" i="3"/>
  <c r="B27" i="3"/>
  <c r="E25" i="3"/>
  <c r="C24" i="3"/>
  <c r="E23" i="3"/>
  <c r="D22" i="3"/>
  <c r="D21" i="3"/>
  <c r="D19" i="3"/>
  <c r="B19" i="3"/>
  <c r="B17" i="3"/>
  <c r="E13" i="3"/>
  <c r="B13" i="3"/>
  <c r="E12" i="3"/>
  <c r="E9" i="3"/>
  <c r="E8" i="3"/>
  <c r="B8" i="3"/>
  <c r="C6" i="3"/>
  <c r="D5" i="3"/>
  <c r="C3" i="3"/>
  <c r="A29" i="1"/>
  <c r="C29" i="1"/>
  <c r="B29" i="3" s="1"/>
  <c r="F29" i="1"/>
  <c r="E29" i="3" s="1"/>
  <c r="E29" i="1"/>
  <c r="D29" i="3" s="1"/>
  <c r="D29" i="1"/>
  <c r="C29" i="3" s="1"/>
  <c r="A29" i="3" l="1"/>
</calcChain>
</file>

<file path=xl/sharedStrings.xml><?xml version="1.0" encoding="utf-8"?>
<sst xmlns="http://schemas.openxmlformats.org/spreadsheetml/2006/main" count="149" uniqueCount="60">
  <si>
    <t>ind1990</t>
  </si>
  <si>
    <t>Forestry</t>
  </si>
  <si>
    <t>Oil and gas extraction</t>
  </si>
  <si>
    <t>Plastics, synthetics, and resins</t>
  </si>
  <si>
    <t>Drugs</t>
  </si>
  <si>
    <t>Industrial and miscellaneous chemicals</t>
  </si>
  <si>
    <t>Petroleum refining</t>
  </si>
  <si>
    <t>Computers and related equipment</t>
  </si>
  <si>
    <t>Machinery, except electrical, n.e.c</t>
  </si>
  <si>
    <t>Machinery, n.s</t>
  </si>
  <si>
    <t>Radio, TV, and communication equipment</t>
  </si>
  <si>
    <t>Electrical machinery, equipment, and supplies, n.e.c</t>
  </si>
  <si>
    <t>Aircraft and parts</t>
  </si>
  <si>
    <t>Guided missiles, space vehicles, and parts</t>
  </si>
  <si>
    <t>Cycles and miscellaneous transportation equipment</t>
  </si>
  <si>
    <t>Scientific and controlling instruments</t>
  </si>
  <si>
    <t>Telephone communications</t>
  </si>
  <si>
    <t>Electric light and power</t>
  </si>
  <si>
    <t>Gas and steam supply systems</t>
  </si>
  <si>
    <t>Professional and commercial equipment and supplies</t>
  </si>
  <si>
    <t>Banking</t>
  </si>
  <si>
    <t>Security, commodity brokerage, and investment companies</t>
  </si>
  <si>
    <t>Computer and data processing services</t>
  </si>
  <si>
    <t>Electrical repair shops</t>
  </si>
  <si>
    <t>Engineering, architectural, and surveying services</t>
  </si>
  <si>
    <t>Research, development, and testing services</t>
  </si>
  <si>
    <t>Management and public relations services</t>
  </si>
  <si>
    <t>Paints, varnishes, and related products</t>
  </si>
  <si>
    <t>ind1990_code</t>
  </si>
  <si>
    <t>selfE_atx__80</t>
  </si>
  <si>
    <t>selfE_atx__90</t>
  </si>
  <si>
    <t>selfE_atx__00</t>
  </si>
  <si>
    <t>person_80</t>
  </si>
  <si>
    <t>person_90</t>
  </si>
  <si>
    <t>person_00</t>
  </si>
  <si>
    <t>person_13</t>
  </si>
  <si>
    <t>austin</t>
  </si>
  <si>
    <t>high_tech</t>
  </si>
  <si>
    <t>HT-SE Shares of labor force</t>
  </si>
  <si>
    <t>Self-Employed, High-Tech Share of Labor Force (Austin)</t>
  </si>
  <si>
    <t>employed</t>
  </si>
  <si>
    <t>selfemp</t>
  </si>
  <si>
    <t>svalley</t>
  </si>
  <si>
    <t>res_tri</t>
  </si>
  <si>
    <t>person_10</t>
  </si>
  <si>
    <t>person_14</t>
  </si>
  <si>
    <t>selfE_sv__80</t>
  </si>
  <si>
    <t>selfE_sv__90</t>
  </si>
  <si>
    <t>selfE_sv__00</t>
  </si>
  <si>
    <t>Agricultural chemicals</t>
  </si>
  <si>
    <t>selfE_rt__80</t>
  </si>
  <si>
    <t>selfE_rt__90</t>
  </si>
  <si>
    <t>selfE_rt__00</t>
  </si>
  <si>
    <t>selfE_atx__09</t>
  </si>
  <si>
    <t>person_09</t>
  </si>
  <si>
    <t>2009-5y</t>
  </si>
  <si>
    <t>selfE_rt__09</t>
  </si>
  <si>
    <t>selfE_sv__09</t>
  </si>
  <si>
    <t>Self-Employed, High-Tech Share of Labor Force        (Research Triangle)</t>
  </si>
  <si>
    <t>Self-Employed, High-Tech Share of Labor Force            (Silicon Valley)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</si>
</sst>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%"/>
  </numFmts>
  <fonts count="8">
    <font>
      <sz val="11"/>
      <name val="Calibri"/>
    </font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u/>
      <sz val="11"/>
      <name val="Calibri"/>
      <family val="2"/>
    </font>
    <font>
      <b/>
      <u/>
      <sz val="11"/>
      <name val="Calibri"/>
      <family val="2"/>
    </font>
    <font>
      <b/>
      <sz val="11"/>
      <color theme="0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62">
    <xf numFmtId="0" fontId="0" fillId="0" borderId="0" xfId="0"/>
    <xf numFmtId="2" fontId="0" fillId="0" borderId="0" xfId="1" applyNumberFormat="1" applyFont="1"/>
    <xf numFmtId="164" fontId="0" fillId="0" borderId="0" xfId="1" applyNumberFormat="1" applyFont="1"/>
    <xf numFmtId="0" fontId="3" fillId="0" borderId="0" xfId="2"/>
    <xf numFmtId="0" fontId="2" fillId="0" borderId="0" xfId="2" applyFont="1"/>
    <xf numFmtId="0" fontId="4" fillId="0" borderId="0" xfId="2" applyFont="1"/>
    <xf numFmtId="164" fontId="0" fillId="0" borderId="0" xfId="3" applyNumberFormat="1" applyFont="1" applyBorder="1"/>
    <xf numFmtId="0" fontId="5" fillId="0" borderId="0" xfId="2" applyFont="1"/>
    <xf numFmtId="0" fontId="2" fillId="0" borderId="0" xfId="2" applyFont="1" applyBorder="1" applyAlignment="1">
      <alignment horizontal="center"/>
    </xf>
    <xf numFmtId="0" fontId="3" fillId="0" borderId="0" xfId="2" applyBorder="1"/>
    <xf numFmtId="2" fontId="0" fillId="0" borderId="1" xfId="3" applyNumberFormat="1" applyFont="1" applyBorder="1"/>
    <xf numFmtId="2" fontId="0" fillId="0" borderId="0" xfId="3" applyNumberFormat="1" applyFont="1" applyBorder="1"/>
    <xf numFmtId="2" fontId="0" fillId="0" borderId="2" xfId="3" applyNumberFormat="1" applyFont="1" applyBorder="1"/>
    <xf numFmtId="2" fontId="0" fillId="0" borderId="3" xfId="3" applyNumberFormat="1" applyFont="1" applyBorder="1"/>
    <xf numFmtId="2" fontId="0" fillId="0" borderId="4" xfId="3" applyNumberFormat="1" applyFont="1" applyBorder="1"/>
    <xf numFmtId="2" fontId="0" fillId="0" borderId="5" xfId="3" applyNumberFormat="1" applyFont="1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7" fillId="3" borderId="6" xfId="0" applyFont="1" applyFill="1" applyBorder="1"/>
    <xf numFmtId="0" fontId="7" fillId="3" borderId="7" xfId="0" applyFont="1" applyFill="1" applyBorder="1"/>
    <xf numFmtId="0" fontId="7" fillId="3" borderId="8" xfId="0" applyFont="1" applyFill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2" fillId="0" borderId="0" xfId="2" applyFont="1" applyBorder="1" applyAlignment="1"/>
    <xf numFmtId="0" fontId="2" fillId="0" borderId="12" xfId="2" applyFont="1" applyBorder="1" applyAlignment="1">
      <alignment horizontal="center"/>
    </xf>
    <xf numFmtId="0" fontId="2" fillId="0" borderId="13" xfId="2" applyFont="1" applyBorder="1" applyAlignment="1">
      <alignment horizontal="center"/>
    </xf>
    <xf numFmtId="0" fontId="2" fillId="0" borderId="0" xfId="0" applyFont="1" applyAlignment="1"/>
    <xf numFmtId="0" fontId="0" fillId="0" borderId="0" xfId="0" applyBorder="1"/>
    <xf numFmtId="0" fontId="2" fillId="0" borderId="0" xfId="0" applyFont="1" applyBorder="1" applyAlignment="1"/>
    <xf numFmtId="2" fontId="0" fillId="0" borderId="0" xfId="1" applyNumberFormat="1" applyFont="1" applyBorder="1"/>
    <xf numFmtId="2" fontId="0" fillId="0" borderId="0" xfId="3" applyNumberFormat="1" applyFont="1"/>
    <xf numFmtId="164" fontId="0" fillId="0" borderId="0" xfId="3" applyNumberFormat="1" applyFont="1"/>
    <xf numFmtId="2" fontId="0" fillId="0" borderId="14" xfId="3" applyNumberFormat="1" applyFont="1" applyBorder="1"/>
    <xf numFmtId="0" fontId="2" fillId="0" borderId="0" xfId="2" applyFont="1" applyAlignment="1"/>
    <xf numFmtId="0" fontId="4" fillId="0" borderId="15" xfId="2" applyFont="1" applyBorder="1"/>
    <xf numFmtId="2" fontId="0" fillId="0" borderId="16" xfId="3" applyNumberFormat="1" applyFont="1" applyBorder="1"/>
    <xf numFmtId="2" fontId="0" fillId="0" borderId="17" xfId="3" applyNumberFormat="1" applyFont="1" applyBorder="1"/>
    <xf numFmtId="2" fontId="3" fillId="0" borderId="1" xfId="2" applyNumberFormat="1" applyFont="1" applyBorder="1"/>
    <xf numFmtId="2" fontId="3" fillId="0" borderId="0" xfId="2" applyNumberFormat="1" applyFont="1" applyBorder="1"/>
    <xf numFmtId="2" fontId="3" fillId="0" borderId="2" xfId="2" applyNumberFormat="1" applyFont="1" applyBorder="1"/>
    <xf numFmtId="2" fontId="3" fillId="0" borderId="3" xfId="2" applyNumberFormat="1" applyFont="1" applyBorder="1"/>
    <xf numFmtId="2" fontId="3" fillId="0" borderId="4" xfId="2" applyNumberFormat="1" applyFont="1" applyBorder="1"/>
    <xf numFmtId="2" fontId="3" fillId="0" borderId="5" xfId="2" applyNumberFormat="1" applyFont="1" applyBorder="1"/>
    <xf numFmtId="2" fontId="3" fillId="0" borderId="16" xfId="2" applyNumberFormat="1" applyFont="1" applyBorder="1"/>
    <xf numFmtId="2" fontId="3" fillId="0" borderId="17" xfId="2" applyNumberFormat="1" applyFont="1" applyBorder="1"/>
    <xf numFmtId="0" fontId="2" fillId="0" borderId="18" xfId="2" applyFont="1" applyBorder="1" applyAlignment="1">
      <alignment horizontal="center"/>
    </xf>
    <xf numFmtId="2" fontId="0" fillId="0" borderId="19" xfId="3" applyNumberFormat="1" applyFont="1" applyBorder="1"/>
    <xf numFmtId="0" fontId="4" fillId="0" borderId="0" xfId="2" applyFont="1" applyBorder="1"/>
    <xf numFmtId="2" fontId="2" fillId="0" borderId="3" xfId="2" applyNumberFormat="1" applyFont="1" applyBorder="1"/>
    <xf numFmtId="2" fontId="2" fillId="0" borderId="4" xfId="2" applyNumberFormat="1" applyFont="1" applyBorder="1"/>
    <xf numFmtId="2" fontId="2" fillId="0" borderId="5" xfId="2" applyNumberFormat="1" applyFont="1" applyBorder="1"/>
    <xf numFmtId="2" fontId="3" fillId="0" borderId="19" xfId="2" applyNumberFormat="1" applyFont="1" applyBorder="1"/>
    <xf numFmtId="0" fontId="2" fillId="0" borderId="0" xfId="0" applyFont="1" applyBorder="1" applyAlignment="1">
      <alignment horizontal="center"/>
    </xf>
    <xf numFmtId="0" fontId="2" fillId="0" borderId="9" xfId="2" applyFont="1" applyBorder="1" applyAlignment="1">
      <alignment horizontal="center"/>
    </xf>
    <xf numFmtId="0" fontId="2" fillId="0" borderId="10" xfId="2" applyFont="1" applyBorder="1" applyAlignment="1">
      <alignment horizontal="center"/>
    </xf>
    <xf numFmtId="0" fontId="2" fillId="0" borderId="11" xfId="2" applyFont="1" applyBorder="1" applyAlignment="1">
      <alignment horizontal="center"/>
    </xf>
    <xf numFmtId="0" fontId="2" fillId="0" borderId="0" xfId="2" applyFont="1" applyAlignment="1">
      <alignment horizontal="center"/>
    </xf>
    <xf numFmtId="0" fontId="2" fillId="0" borderId="9" xfId="2" applyFont="1" applyBorder="1" applyAlignment="1">
      <alignment horizontal="center" wrapText="1"/>
    </xf>
    <xf numFmtId="0" fontId="2" fillId="0" borderId="10" xfId="2" applyFont="1" applyBorder="1" applyAlignment="1">
      <alignment horizontal="center" wrapText="1"/>
    </xf>
    <xf numFmtId="0" fontId="2" fillId="0" borderId="11" xfId="2" applyFont="1" applyBorder="1" applyAlignment="1">
      <alignment horizontal="center" wrapText="1"/>
    </xf>
  </cellXfs>
  <cellStyles count="4">
    <cellStyle name="Normal" xfId="0" builtinId="0"/>
    <cellStyle name="Normal 2" xfId="2"/>
    <cellStyle name="Percent" xfId="1" builtin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High-Tech Self-Employed per 100,000 inhabitants, 1980-2009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083769633507853"/>
          <c:y val="0.13991564920232197"/>
          <c:w val="0.66993816217998925"/>
          <c:h val="0.70851930529616969"/>
        </c:manualLayout>
      </c:layout>
      <c:lineChart>
        <c:grouping val="standard"/>
        <c:varyColors val="0"/>
        <c:ser>
          <c:idx val="0"/>
          <c:order val="0"/>
          <c:tx>
            <c:v>Austin</c:v>
          </c:tx>
          <c:marker>
            <c:symbol val="square"/>
            <c:size val="7"/>
          </c:marker>
          <c:cat>
            <c:strRef>
              <c:f>'Austin Formatted'!$B$2:$E$2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</c:strCache>
            </c:strRef>
          </c:cat>
          <c:val>
            <c:numRef>
              <c:f>'Austin Formatted'!$B$29:$E$29</c:f>
              <c:numCache>
                <c:formatCode>0.00</c:formatCode>
                <c:ptCount val="4"/>
                <c:pt idx="0">
                  <c:v>563.27900287631837</c:v>
                </c:pt>
                <c:pt idx="1">
                  <c:v>900.34712178189181</c:v>
                </c:pt>
                <c:pt idx="2">
                  <c:v>1079.5640701862392</c:v>
                </c:pt>
                <c:pt idx="3">
                  <c:v>1195.4820230145381</c:v>
                </c:pt>
              </c:numCache>
            </c:numRef>
          </c:val>
          <c:smooth val="0"/>
        </c:ser>
        <c:ser>
          <c:idx val="1"/>
          <c:order val="1"/>
          <c:tx>
            <c:v>Research Triangle</c:v>
          </c:tx>
          <c:cat>
            <c:strRef>
              <c:f>'Austin Formatted'!$B$2:$E$2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</c:strCache>
            </c:strRef>
          </c:cat>
          <c:val>
            <c:numRef>
              <c:f>'RT Formatted'!$B$26:$E$26</c:f>
              <c:numCache>
                <c:formatCode>0.00</c:formatCode>
                <c:ptCount val="4"/>
                <c:pt idx="0">
                  <c:v>253.94722314232084</c:v>
                </c:pt>
                <c:pt idx="1">
                  <c:v>575.06306564805175</c:v>
                </c:pt>
                <c:pt idx="2">
                  <c:v>1050.3824762277568</c:v>
                </c:pt>
                <c:pt idx="3">
                  <c:v>1185.4573084143863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02912"/>
        <c:axId val="71662336"/>
      </c:lineChart>
      <c:catAx>
        <c:axId val="4810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662336"/>
        <c:crosses val="autoZero"/>
        <c:auto val="1"/>
        <c:lblAlgn val="ctr"/>
        <c:lblOffset val="100"/>
        <c:noMultiLvlLbl val="0"/>
      </c:catAx>
      <c:valAx>
        <c:axId val="71662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High-Tech Self-Employed per 100,000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8102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950186200546923"/>
          <c:y val="0.42334907790735865"/>
          <c:w val="0.20526253590028995"/>
          <c:h val="0.1441059428486474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4761</xdr:rowOff>
    </xdr:from>
    <xdr:to>
      <xdr:col>12</xdr:col>
      <xdr:colOff>581025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0.93512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157539"/>
          <a:ext cx="7277100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 b="1">
              <a:latin typeface="Times New Roman" panose="02020603050405020304" pitchFamily="18" charset="0"/>
              <a:cs typeface="Times New Roman" panose="02020603050405020304" pitchFamily="18" charset="0"/>
            </a:rPr>
            <a:t>Source:</a:t>
          </a:r>
          <a:r>
            <a:rPr lang="en-US" sz="9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Authors’ calculations using the US Census and ACS from IPUMS.</a:t>
          </a:r>
          <a:endParaRPr lang="en-US" sz="900" b="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workbookViewId="0">
      <selection activeCell="O32" sqref="O32"/>
    </sheetView>
  </sheetViews>
  <sheetFormatPr defaultRowHeight="15"/>
  <sheetData>
    <row r="1" spans="1:21">
      <c r="H1" s="54" t="s">
        <v>38</v>
      </c>
      <c r="I1" s="54"/>
      <c r="J1" s="54"/>
      <c r="K1" s="54"/>
      <c r="L1" s="30"/>
      <c r="M1" s="30"/>
      <c r="N1" s="30"/>
      <c r="O1" s="30"/>
      <c r="P1" s="29"/>
      <c r="Q1" s="30"/>
      <c r="R1" s="28"/>
      <c r="S1" s="28"/>
      <c r="T1" s="28"/>
      <c r="U1" s="28"/>
    </row>
    <row r="2" spans="1:21">
      <c r="A2" t="s">
        <v>0</v>
      </c>
      <c r="B2" t="s">
        <v>28</v>
      </c>
      <c r="C2" t="s">
        <v>29</v>
      </c>
      <c r="D2" t="s">
        <v>30</v>
      </c>
      <c r="E2" t="s">
        <v>31</v>
      </c>
      <c r="F2" t="s">
        <v>53</v>
      </c>
      <c r="H2" t="s">
        <v>29</v>
      </c>
      <c r="I2" t="s">
        <v>30</v>
      </c>
      <c r="J2" t="s">
        <v>31</v>
      </c>
      <c r="K2" t="s">
        <v>53</v>
      </c>
    </row>
    <row r="3" spans="1:21">
      <c r="A3" t="s">
        <v>1</v>
      </c>
      <c r="B3">
        <v>31</v>
      </c>
      <c r="E3">
        <v>21</v>
      </c>
      <c r="H3" s="31">
        <f t="shared" ref="H3:H28" si="0">C3/G$40*100000</f>
        <v>0</v>
      </c>
      <c r="I3" s="31">
        <f t="shared" ref="I3:I28" si="1">D3/H$40*100000</f>
        <v>0</v>
      </c>
      <c r="J3" s="31">
        <f t="shared" ref="J3:J28" si="2">E3/I$40*100000</f>
        <v>2.4485198697387429</v>
      </c>
      <c r="K3" s="31">
        <f t="shared" ref="K3:K28" si="3">F3/J$40*100000</f>
        <v>0</v>
      </c>
      <c r="L3" s="31"/>
      <c r="M3" s="31"/>
      <c r="N3" s="31"/>
      <c r="O3" s="2"/>
      <c r="P3" s="2"/>
      <c r="Q3" s="2"/>
      <c r="R3" s="2"/>
    </row>
    <row r="4" spans="1:21">
      <c r="A4" t="s">
        <v>2</v>
      </c>
      <c r="B4">
        <v>42</v>
      </c>
      <c r="C4">
        <v>80</v>
      </c>
      <c r="D4">
        <v>118</v>
      </c>
      <c r="E4">
        <v>234</v>
      </c>
      <c r="F4">
        <v>148</v>
      </c>
      <c r="H4" s="31">
        <f t="shared" si="0"/>
        <v>23.969319271332694</v>
      </c>
      <c r="I4" s="31">
        <f t="shared" si="1"/>
        <v>25.098266092667902</v>
      </c>
      <c r="J4" s="31">
        <f t="shared" si="2"/>
        <v>27.283507119945991</v>
      </c>
      <c r="K4" s="31">
        <f t="shared" si="3"/>
        <v>15.404086662558909</v>
      </c>
      <c r="L4" s="31"/>
      <c r="M4" s="31"/>
      <c r="N4" s="31"/>
      <c r="O4" s="2"/>
      <c r="P4" s="2"/>
      <c r="Q4" s="2"/>
      <c r="R4" s="2"/>
    </row>
    <row r="5" spans="1:21">
      <c r="A5" t="s">
        <v>3</v>
      </c>
      <c r="B5">
        <v>180</v>
      </c>
      <c r="D5">
        <v>45</v>
      </c>
      <c r="E5">
        <v>81</v>
      </c>
      <c r="F5">
        <v>97</v>
      </c>
      <c r="H5" s="31">
        <f t="shared" si="0"/>
        <v>0</v>
      </c>
      <c r="I5" s="31">
        <f t="shared" si="1"/>
        <v>9.5713726624580993</v>
      </c>
      <c r="J5" s="31">
        <f t="shared" si="2"/>
        <v>9.4442909261351513</v>
      </c>
      <c r="K5" s="31">
        <f t="shared" si="3"/>
        <v>10.095921663974421</v>
      </c>
      <c r="L5" s="31"/>
      <c r="M5" s="31"/>
      <c r="N5" s="31"/>
      <c r="O5" s="2"/>
      <c r="P5" s="2"/>
      <c r="Q5" s="2"/>
      <c r="R5" s="2"/>
    </row>
    <row r="6" spans="1:21">
      <c r="A6" t="s">
        <v>4</v>
      </c>
      <c r="B6">
        <v>181</v>
      </c>
      <c r="E6">
        <v>18</v>
      </c>
      <c r="H6" s="31">
        <f t="shared" si="0"/>
        <v>0</v>
      </c>
      <c r="I6" s="31">
        <f t="shared" si="1"/>
        <v>0</v>
      </c>
      <c r="J6" s="31">
        <f t="shared" si="2"/>
        <v>2.0987313169189226</v>
      </c>
      <c r="K6" s="31">
        <f t="shared" si="3"/>
        <v>0</v>
      </c>
      <c r="L6" s="31"/>
      <c r="M6" s="31"/>
      <c r="N6" s="31"/>
      <c r="O6" s="2"/>
      <c r="P6" s="2"/>
      <c r="Q6" s="2"/>
      <c r="R6" s="2"/>
    </row>
    <row r="7" spans="1:21">
      <c r="A7" t="s">
        <v>5</v>
      </c>
      <c r="B7">
        <v>192</v>
      </c>
      <c r="C7">
        <v>20</v>
      </c>
      <c r="D7">
        <v>5</v>
      </c>
      <c r="E7">
        <v>49</v>
      </c>
      <c r="H7" s="31">
        <f t="shared" si="0"/>
        <v>5.9923298178331734</v>
      </c>
      <c r="I7" s="31">
        <f t="shared" si="1"/>
        <v>1.0634858513842331</v>
      </c>
      <c r="J7" s="31">
        <f t="shared" si="2"/>
        <v>5.7132130293904</v>
      </c>
      <c r="K7" s="31">
        <f t="shared" si="3"/>
        <v>0</v>
      </c>
      <c r="L7" s="31"/>
      <c r="M7" s="31"/>
      <c r="N7" s="31"/>
      <c r="O7" s="2"/>
      <c r="P7" s="2"/>
      <c r="Q7" s="2"/>
      <c r="R7" s="2"/>
    </row>
    <row r="8" spans="1:21">
      <c r="A8" t="s">
        <v>6</v>
      </c>
      <c r="B8">
        <v>200</v>
      </c>
      <c r="D8">
        <v>36</v>
      </c>
      <c r="F8">
        <v>18</v>
      </c>
      <c r="H8" s="31">
        <f t="shared" si="0"/>
        <v>0</v>
      </c>
      <c r="I8" s="31">
        <f t="shared" si="1"/>
        <v>7.657098129966478</v>
      </c>
      <c r="J8" s="31">
        <f t="shared" si="2"/>
        <v>0</v>
      </c>
      <c r="K8" s="31">
        <f t="shared" si="3"/>
        <v>1.873469999500408</v>
      </c>
      <c r="L8" s="31"/>
      <c r="M8" s="31"/>
      <c r="N8" s="31"/>
      <c r="O8" s="2"/>
      <c r="P8" s="2"/>
      <c r="Q8" s="2"/>
      <c r="R8" s="2"/>
    </row>
    <row r="9" spans="1:21">
      <c r="A9" t="s">
        <v>7</v>
      </c>
      <c r="B9">
        <v>322</v>
      </c>
      <c r="D9">
        <v>59</v>
      </c>
      <c r="E9">
        <v>87</v>
      </c>
      <c r="F9">
        <v>46</v>
      </c>
      <c r="H9" s="31">
        <f t="shared" si="0"/>
        <v>0</v>
      </c>
      <c r="I9" s="31">
        <f t="shared" si="1"/>
        <v>12.549133046333951</v>
      </c>
      <c r="J9" s="31">
        <f t="shared" si="2"/>
        <v>10.143868031774792</v>
      </c>
      <c r="K9" s="31">
        <f t="shared" si="3"/>
        <v>4.7877566653899315</v>
      </c>
      <c r="L9" s="31"/>
      <c r="M9" s="31"/>
      <c r="N9" s="31"/>
      <c r="O9" s="2"/>
      <c r="P9" s="2"/>
      <c r="Q9" s="2"/>
      <c r="R9" s="2"/>
    </row>
    <row r="10" spans="1:21">
      <c r="A10" t="s">
        <v>8</v>
      </c>
      <c r="B10">
        <v>331</v>
      </c>
      <c r="C10">
        <v>80</v>
      </c>
      <c r="D10">
        <v>29</v>
      </c>
      <c r="E10">
        <v>225</v>
      </c>
      <c r="F10">
        <v>231</v>
      </c>
      <c r="H10" s="31">
        <f t="shared" si="0"/>
        <v>23.969319271332694</v>
      </c>
      <c r="I10" s="31">
        <f t="shared" si="1"/>
        <v>6.168217938028552</v>
      </c>
      <c r="J10" s="31">
        <f t="shared" si="2"/>
        <v>26.23414146148653</v>
      </c>
      <c r="K10" s="31">
        <f t="shared" si="3"/>
        <v>24.042864993588569</v>
      </c>
      <c r="L10" s="31"/>
      <c r="M10" s="31"/>
      <c r="N10" s="31"/>
      <c r="O10" s="2"/>
      <c r="P10" s="2"/>
      <c r="Q10" s="2"/>
      <c r="R10" s="2"/>
    </row>
    <row r="11" spans="1:21">
      <c r="A11" t="s">
        <v>9</v>
      </c>
      <c r="B11">
        <v>332</v>
      </c>
      <c r="E11">
        <v>81</v>
      </c>
      <c r="H11" s="31">
        <f t="shared" si="0"/>
        <v>0</v>
      </c>
      <c r="I11" s="31">
        <f t="shared" si="1"/>
        <v>0</v>
      </c>
      <c r="J11" s="31">
        <f t="shared" si="2"/>
        <v>9.4442909261351513</v>
      </c>
      <c r="K11" s="31">
        <f t="shared" si="3"/>
        <v>0</v>
      </c>
      <c r="L11" s="31"/>
      <c r="M11" s="31"/>
      <c r="N11" s="31"/>
      <c r="O11" s="2"/>
      <c r="P11" s="2"/>
      <c r="Q11" s="2"/>
      <c r="R11" s="2"/>
    </row>
    <row r="12" spans="1:21">
      <c r="A12" t="s">
        <v>10</v>
      </c>
      <c r="B12">
        <v>341</v>
      </c>
      <c r="C12">
        <v>20</v>
      </c>
      <c r="H12" s="31">
        <f t="shared" si="0"/>
        <v>5.9923298178331734</v>
      </c>
      <c r="I12" s="31">
        <f t="shared" si="1"/>
        <v>0</v>
      </c>
      <c r="J12" s="31">
        <f t="shared" si="2"/>
        <v>0</v>
      </c>
      <c r="K12" s="31">
        <f t="shared" si="3"/>
        <v>0</v>
      </c>
      <c r="L12" s="31"/>
      <c r="M12" s="31"/>
      <c r="N12" s="31"/>
      <c r="O12" s="2"/>
      <c r="P12" s="2"/>
      <c r="Q12" s="2"/>
      <c r="R12" s="2"/>
    </row>
    <row r="13" spans="1:21">
      <c r="A13" t="s">
        <v>11</v>
      </c>
      <c r="B13">
        <v>342</v>
      </c>
      <c r="C13">
        <v>40</v>
      </c>
      <c r="D13">
        <v>30</v>
      </c>
      <c r="E13">
        <v>280</v>
      </c>
      <c r="F13">
        <v>324</v>
      </c>
      <c r="H13" s="31">
        <f t="shared" si="0"/>
        <v>11.984659635666347</v>
      </c>
      <c r="I13" s="31">
        <f t="shared" si="1"/>
        <v>6.3809151083054001</v>
      </c>
      <c r="J13" s="31">
        <f t="shared" si="2"/>
        <v>32.646931596516573</v>
      </c>
      <c r="K13" s="31">
        <f t="shared" si="3"/>
        <v>33.722459991007348</v>
      </c>
      <c r="L13" s="31"/>
      <c r="M13" s="31"/>
      <c r="N13" s="31"/>
      <c r="O13" s="2"/>
      <c r="P13" s="2"/>
      <c r="Q13" s="2"/>
      <c r="R13" s="2"/>
    </row>
    <row r="14" spans="1:21">
      <c r="A14" t="s">
        <v>12</v>
      </c>
      <c r="B14">
        <v>352</v>
      </c>
      <c r="C14">
        <v>20</v>
      </c>
      <c r="E14">
        <v>15</v>
      </c>
      <c r="H14" s="31">
        <f t="shared" si="0"/>
        <v>5.9923298178331734</v>
      </c>
      <c r="I14" s="31">
        <f t="shared" si="1"/>
        <v>0</v>
      </c>
      <c r="J14" s="31">
        <f t="shared" si="2"/>
        <v>1.748942764099102</v>
      </c>
      <c r="K14" s="31">
        <f t="shared" si="3"/>
        <v>0</v>
      </c>
      <c r="L14" s="31"/>
      <c r="M14" s="31"/>
      <c r="N14" s="31"/>
      <c r="O14" s="2"/>
      <c r="P14" s="2"/>
      <c r="Q14" s="2"/>
      <c r="R14" s="2"/>
    </row>
    <row r="15" spans="1:21">
      <c r="A15" t="s">
        <v>13</v>
      </c>
      <c r="B15">
        <v>362</v>
      </c>
      <c r="D15">
        <v>23</v>
      </c>
      <c r="F15">
        <v>31</v>
      </c>
      <c r="H15" s="31">
        <f t="shared" si="0"/>
        <v>0</v>
      </c>
      <c r="I15" s="31">
        <f t="shared" si="1"/>
        <v>4.8920349163674723</v>
      </c>
      <c r="J15" s="31">
        <f t="shared" si="2"/>
        <v>0</v>
      </c>
      <c r="K15" s="31">
        <f t="shared" si="3"/>
        <v>3.2265316658062582</v>
      </c>
      <c r="L15" s="31"/>
      <c r="M15" s="31"/>
      <c r="N15" s="31"/>
      <c r="O15" s="2"/>
      <c r="P15" s="2"/>
      <c r="Q15" s="2"/>
      <c r="R15" s="2"/>
    </row>
    <row r="16" spans="1:21">
      <c r="A16" t="s">
        <v>14</v>
      </c>
      <c r="B16">
        <v>370</v>
      </c>
      <c r="C16">
        <v>20</v>
      </c>
      <c r="H16" s="31">
        <f t="shared" si="0"/>
        <v>5.9923298178331734</v>
      </c>
      <c r="I16" s="31">
        <f t="shared" si="1"/>
        <v>0</v>
      </c>
      <c r="J16" s="31">
        <f t="shared" si="2"/>
        <v>0</v>
      </c>
      <c r="K16" s="31">
        <f t="shared" si="3"/>
        <v>0</v>
      </c>
      <c r="L16" s="31"/>
      <c r="M16" s="31"/>
      <c r="N16" s="31"/>
      <c r="O16" s="2"/>
      <c r="P16" s="2"/>
      <c r="Q16" s="2"/>
      <c r="R16" s="2"/>
    </row>
    <row r="17" spans="1:18">
      <c r="A17" t="s">
        <v>15</v>
      </c>
      <c r="B17">
        <v>371</v>
      </c>
      <c r="C17">
        <v>40</v>
      </c>
      <c r="D17">
        <v>28</v>
      </c>
      <c r="E17">
        <v>21</v>
      </c>
      <c r="F17">
        <v>13</v>
      </c>
      <c r="H17" s="31">
        <f t="shared" si="0"/>
        <v>11.984659635666347</v>
      </c>
      <c r="I17" s="31">
        <f t="shared" si="1"/>
        <v>5.9555207677517057</v>
      </c>
      <c r="J17" s="31">
        <f t="shared" si="2"/>
        <v>2.4485198697387429</v>
      </c>
      <c r="K17" s="31">
        <f t="shared" si="3"/>
        <v>1.3530616663058501</v>
      </c>
      <c r="L17" s="31"/>
      <c r="M17" s="31"/>
      <c r="N17" s="31"/>
      <c r="O17" s="2"/>
      <c r="P17" s="2"/>
      <c r="Q17" s="2"/>
      <c r="R17" s="2"/>
    </row>
    <row r="18" spans="1:18">
      <c r="A18" t="s">
        <v>16</v>
      </c>
      <c r="B18">
        <v>441</v>
      </c>
      <c r="D18">
        <v>64</v>
      </c>
      <c r="F18">
        <v>61</v>
      </c>
      <c r="H18" s="31">
        <f t="shared" si="0"/>
        <v>0</v>
      </c>
      <c r="I18" s="31">
        <f t="shared" si="1"/>
        <v>13.612618897718184</v>
      </c>
      <c r="J18" s="31">
        <f t="shared" si="2"/>
        <v>0</v>
      </c>
      <c r="K18" s="31">
        <f t="shared" si="3"/>
        <v>6.3489816649736053</v>
      </c>
      <c r="L18" s="31"/>
      <c r="M18" s="31"/>
      <c r="N18" s="31"/>
      <c r="O18" s="2"/>
      <c r="P18" s="2"/>
      <c r="Q18" s="2"/>
      <c r="R18" s="2"/>
    </row>
    <row r="19" spans="1:18">
      <c r="A19" t="s">
        <v>17</v>
      </c>
      <c r="B19">
        <v>450</v>
      </c>
      <c r="D19">
        <v>17</v>
      </c>
      <c r="H19" s="31">
        <f t="shared" si="0"/>
        <v>0</v>
      </c>
      <c r="I19" s="31">
        <f t="shared" si="1"/>
        <v>3.6158518947063927</v>
      </c>
      <c r="J19" s="31">
        <f t="shared" si="2"/>
        <v>0</v>
      </c>
      <c r="K19" s="31">
        <f t="shared" si="3"/>
        <v>0</v>
      </c>
      <c r="L19" s="31"/>
      <c r="M19" s="31"/>
      <c r="N19" s="31"/>
      <c r="O19" s="2"/>
      <c r="P19" s="2"/>
      <c r="Q19" s="2"/>
      <c r="R19" s="2"/>
    </row>
    <row r="20" spans="1:18">
      <c r="A20" t="s">
        <v>18</v>
      </c>
      <c r="B20">
        <v>451</v>
      </c>
      <c r="D20">
        <v>59</v>
      </c>
      <c r="H20" s="31">
        <f t="shared" si="0"/>
        <v>0</v>
      </c>
      <c r="I20" s="31">
        <f t="shared" si="1"/>
        <v>12.549133046333951</v>
      </c>
      <c r="J20" s="31">
        <f t="shared" si="2"/>
        <v>0</v>
      </c>
      <c r="K20" s="31">
        <f t="shared" si="3"/>
        <v>0</v>
      </c>
      <c r="L20" s="31"/>
      <c r="M20" s="31"/>
      <c r="N20" s="31"/>
      <c r="O20" s="2"/>
      <c r="P20" s="2"/>
      <c r="Q20" s="2"/>
      <c r="R20" s="2"/>
    </row>
    <row r="21" spans="1:18">
      <c r="A21" t="s">
        <v>19</v>
      </c>
      <c r="B21">
        <v>510</v>
      </c>
      <c r="D21">
        <v>98</v>
      </c>
      <c r="E21">
        <v>205</v>
      </c>
      <c r="F21">
        <v>122</v>
      </c>
      <c r="H21" s="31">
        <f t="shared" si="0"/>
        <v>0</v>
      </c>
      <c r="I21" s="31">
        <f t="shared" si="1"/>
        <v>20.844322687130973</v>
      </c>
      <c r="J21" s="31">
        <f t="shared" si="2"/>
        <v>23.902217776021061</v>
      </c>
      <c r="K21" s="31">
        <f t="shared" si="3"/>
        <v>12.697963329947211</v>
      </c>
      <c r="L21" s="31"/>
      <c r="M21" s="31"/>
      <c r="N21" s="31"/>
      <c r="O21" s="2"/>
      <c r="P21" s="2"/>
      <c r="Q21" s="2"/>
      <c r="R21" s="2"/>
    </row>
    <row r="22" spans="1:18">
      <c r="A22" t="s">
        <v>20</v>
      </c>
      <c r="B22">
        <v>700</v>
      </c>
      <c r="D22">
        <v>61</v>
      </c>
      <c r="F22">
        <v>44</v>
      </c>
      <c r="H22" s="31">
        <f t="shared" si="0"/>
        <v>0</v>
      </c>
      <c r="I22" s="31">
        <f t="shared" si="1"/>
        <v>12.974527386887646</v>
      </c>
      <c r="J22" s="31">
        <f t="shared" si="2"/>
        <v>0</v>
      </c>
      <c r="K22" s="31">
        <f t="shared" si="3"/>
        <v>4.5795933321121085</v>
      </c>
      <c r="L22" s="31"/>
      <c r="M22" s="31"/>
      <c r="N22" s="31"/>
      <c r="O22" s="2"/>
      <c r="P22" s="2"/>
      <c r="Q22" s="2"/>
      <c r="R22" s="2"/>
    </row>
    <row r="23" spans="1:18">
      <c r="A23" t="s">
        <v>21</v>
      </c>
      <c r="B23">
        <v>710</v>
      </c>
      <c r="C23">
        <v>340</v>
      </c>
      <c r="D23">
        <v>742</v>
      </c>
      <c r="E23">
        <v>1332</v>
      </c>
      <c r="F23">
        <v>1547</v>
      </c>
      <c r="H23" s="31">
        <f t="shared" si="0"/>
        <v>101.86960690316396</v>
      </c>
      <c r="I23" s="31">
        <f t="shared" si="1"/>
        <v>157.82130034542018</v>
      </c>
      <c r="J23" s="31">
        <f t="shared" si="2"/>
        <v>155.30611745200028</v>
      </c>
      <c r="K23" s="31">
        <f t="shared" si="3"/>
        <v>161.01433829039618</v>
      </c>
      <c r="L23" s="31"/>
      <c r="M23" s="31"/>
      <c r="N23" s="31"/>
      <c r="O23" s="2"/>
      <c r="P23" s="2"/>
      <c r="Q23" s="2"/>
      <c r="R23" s="2"/>
    </row>
    <row r="24" spans="1:18">
      <c r="A24" t="s">
        <v>22</v>
      </c>
      <c r="B24">
        <v>732</v>
      </c>
      <c r="C24">
        <v>20</v>
      </c>
      <c r="D24">
        <v>642</v>
      </c>
      <c r="E24">
        <v>1569</v>
      </c>
      <c r="F24">
        <v>2601</v>
      </c>
      <c r="H24" s="31">
        <f t="shared" si="0"/>
        <v>5.9923298178331734</v>
      </c>
      <c r="I24" s="31">
        <f t="shared" si="1"/>
        <v>136.55158331773552</v>
      </c>
      <c r="J24" s="31">
        <f t="shared" si="2"/>
        <v>182.93941312476608</v>
      </c>
      <c r="K24" s="31">
        <f t="shared" si="3"/>
        <v>270.71641492780896</v>
      </c>
      <c r="L24" s="31"/>
      <c r="M24" s="31"/>
      <c r="N24" s="31"/>
      <c r="O24" s="2"/>
      <c r="P24" s="2"/>
      <c r="Q24" s="2"/>
      <c r="R24" s="2"/>
    </row>
    <row r="25" spans="1:18">
      <c r="A25" t="s">
        <v>23</v>
      </c>
      <c r="B25">
        <v>752</v>
      </c>
      <c r="C25">
        <v>180</v>
      </c>
      <c r="D25">
        <v>90</v>
      </c>
      <c r="E25">
        <v>274</v>
      </c>
      <c r="F25">
        <v>154</v>
      </c>
      <c r="H25" s="31">
        <f t="shared" si="0"/>
        <v>53.930968360498561</v>
      </c>
      <c r="I25" s="31">
        <f t="shared" si="1"/>
        <v>19.142745324916199</v>
      </c>
      <c r="J25" s="31">
        <f t="shared" si="2"/>
        <v>31.947354490876933</v>
      </c>
      <c r="K25" s="31">
        <f t="shared" si="3"/>
        <v>16.028576662392378</v>
      </c>
      <c r="L25" s="31"/>
      <c r="M25" s="31"/>
      <c r="N25" s="31"/>
      <c r="O25" s="2"/>
      <c r="P25" s="2"/>
      <c r="Q25" s="2"/>
      <c r="R25" s="2"/>
    </row>
    <row r="26" spans="1:18">
      <c r="A26" t="s">
        <v>24</v>
      </c>
      <c r="B26">
        <v>882</v>
      </c>
      <c r="C26">
        <v>540</v>
      </c>
      <c r="D26">
        <v>728</v>
      </c>
      <c r="E26">
        <v>1560</v>
      </c>
      <c r="F26">
        <v>1739</v>
      </c>
      <c r="H26" s="31">
        <f t="shared" si="0"/>
        <v>161.79290508149569</v>
      </c>
      <c r="I26" s="31">
        <f t="shared" si="1"/>
        <v>154.84353996154437</v>
      </c>
      <c r="J26" s="31">
        <f t="shared" si="2"/>
        <v>181.89004746630661</v>
      </c>
      <c r="K26" s="31">
        <f t="shared" si="3"/>
        <v>180.99801828506719</v>
      </c>
      <c r="L26" s="31"/>
      <c r="M26" s="31"/>
      <c r="N26" s="31"/>
      <c r="O26" s="2"/>
      <c r="P26" s="2"/>
      <c r="Q26" s="2"/>
      <c r="R26" s="2"/>
    </row>
    <row r="27" spans="1:18">
      <c r="A27" t="s">
        <v>25</v>
      </c>
      <c r="B27">
        <v>891</v>
      </c>
      <c r="C27">
        <v>120</v>
      </c>
      <c r="D27">
        <v>289</v>
      </c>
      <c r="E27">
        <v>159</v>
      </c>
      <c r="F27">
        <v>286</v>
      </c>
      <c r="H27" s="31">
        <f t="shared" si="0"/>
        <v>35.953978906999041</v>
      </c>
      <c r="I27" s="31">
        <f t="shared" si="1"/>
        <v>61.469482210008671</v>
      </c>
      <c r="J27" s="31">
        <f t="shared" si="2"/>
        <v>18.538793299450482</v>
      </c>
      <c r="K27" s="31">
        <f t="shared" si="3"/>
        <v>29.767356658728705</v>
      </c>
      <c r="L27" s="31"/>
      <c r="M27" s="31"/>
      <c r="N27" s="31"/>
      <c r="O27" s="2"/>
      <c r="P27" s="2"/>
      <c r="Q27" s="2"/>
      <c r="R27" s="2"/>
    </row>
    <row r="28" spans="1:18">
      <c r="A28" t="s">
        <v>26</v>
      </c>
      <c r="B28">
        <v>892</v>
      </c>
      <c r="C28">
        <v>360</v>
      </c>
      <c r="D28">
        <v>1070</v>
      </c>
      <c r="E28">
        <v>3048</v>
      </c>
      <c r="F28">
        <v>4024</v>
      </c>
      <c r="H28" s="31">
        <f t="shared" si="0"/>
        <v>107.86193672099712</v>
      </c>
      <c r="I28" s="31">
        <f t="shared" si="1"/>
        <v>227.5859721962259</v>
      </c>
      <c r="J28" s="31">
        <f t="shared" si="2"/>
        <v>355.38516966493756</v>
      </c>
      <c r="K28" s="31">
        <f t="shared" si="3"/>
        <v>418.82462655498011</v>
      </c>
      <c r="L28" s="31"/>
      <c r="M28" s="31"/>
      <c r="N28" s="31"/>
      <c r="O28" s="2"/>
      <c r="P28" s="2"/>
      <c r="Q28" s="2"/>
      <c r="R28" s="2"/>
    </row>
    <row r="29" spans="1:18">
      <c r="A29">
        <f>COUNTA(A3:A28)</f>
        <v>26</v>
      </c>
      <c r="C29">
        <f>SUM(C3:C28)</f>
        <v>1880</v>
      </c>
      <c r="D29">
        <f>SUM(D3:D28)</f>
        <v>4233</v>
      </c>
      <c r="E29">
        <f>SUM(E3:E28)</f>
        <v>9259</v>
      </c>
      <c r="F29">
        <f>SUM(F3:F28)</f>
        <v>11486</v>
      </c>
      <c r="H29" s="1">
        <f>C29/G40*100000</f>
        <v>563.27900287631837</v>
      </c>
      <c r="I29" s="1">
        <f>D29/H40*100000</f>
        <v>900.34712178189181</v>
      </c>
      <c r="J29" s="1">
        <f>E29/I40*100000</f>
        <v>1079.5640701862392</v>
      </c>
      <c r="K29" s="1">
        <f>F29/J40*100000</f>
        <v>1195.4820230145381</v>
      </c>
      <c r="L29" s="1"/>
      <c r="M29" s="1"/>
      <c r="N29" s="1"/>
      <c r="O29" s="1"/>
      <c r="P29" s="1"/>
      <c r="Q29" s="1"/>
      <c r="R29" s="1"/>
    </row>
    <row r="31" spans="1:18">
      <c r="A31" s="16" t="s">
        <v>40</v>
      </c>
      <c r="B31" s="17" t="s">
        <v>41</v>
      </c>
      <c r="C31" s="17" t="s">
        <v>36</v>
      </c>
      <c r="D31" s="17" t="s">
        <v>42</v>
      </c>
      <c r="E31" s="17" t="s">
        <v>43</v>
      </c>
      <c r="F31" s="17" t="s">
        <v>37</v>
      </c>
      <c r="G31" s="17" t="s">
        <v>32</v>
      </c>
      <c r="H31" s="17" t="s">
        <v>33</v>
      </c>
      <c r="I31" s="17" t="s">
        <v>34</v>
      </c>
      <c r="J31" s="17" t="s">
        <v>54</v>
      </c>
    </row>
    <row r="32" spans="1:18">
      <c r="A32" s="19">
        <v>0</v>
      </c>
      <c r="B32" s="20">
        <v>0</v>
      </c>
      <c r="C32" s="20">
        <v>1</v>
      </c>
      <c r="D32" s="20">
        <v>0</v>
      </c>
      <c r="E32" s="20">
        <v>0</v>
      </c>
      <c r="F32" s="20">
        <v>0</v>
      </c>
      <c r="G32" s="20">
        <v>26000</v>
      </c>
      <c r="H32" s="20">
        <v>32539</v>
      </c>
      <c r="I32" s="20">
        <v>59566</v>
      </c>
      <c r="J32" s="20">
        <v>65552</v>
      </c>
    </row>
    <row r="33" spans="1:10">
      <c r="A33" s="22">
        <v>0</v>
      </c>
      <c r="B33" s="23">
        <v>0</v>
      </c>
      <c r="C33" s="23">
        <v>1</v>
      </c>
      <c r="D33" s="23">
        <v>0</v>
      </c>
      <c r="E33" s="23">
        <v>0</v>
      </c>
      <c r="F33" s="23">
        <v>1</v>
      </c>
      <c r="G33" s="23">
        <v>2340</v>
      </c>
      <c r="H33" s="23">
        <v>3465</v>
      </c>
      <c r="I33" s="23">
        <v>7417</v>
      </c>
      <c r="J33" s="23">
        <v>9060</v>
      </c>
    </row>
    <row r="34" spans="1:10">
      <c r="A34" s="19">
        <v>1</v>
      </c>
      <c r="B34" s="20">
        <v>0</v>
      </c>
      <c r="C34" s="20">
        <v>1</v>
      </c>
      <c r="D34" s="20">
        <v>0</v>
      </c>
      <c r="E34" s="20">
        <v>0</v>
      </c>
      <c r="F34" s="20">
        <v>0</v>
      </c>
      <c r="G34" s="20">
        <v>240120</v>
      </c>
      <c r="H34" s="20">
        <v>333686</v>
      </c>
      <c r="I34" s="20">
        <v>568444</v>
      </c>
      <c r="J34" s="20">
        <v>653933</v>
      </c>
    </row>
    <row r="35" spans="1:10">
      <c r="A35" s="22">
        <v>1</v>
      </c>
      <c r="B35" s="23">
        <v>0</v>
      </c>
      <c r="C35" s="23">
        <v>1</v>
      </c>
      <c r="D35" s="23">
        <v>0</v>
      </c>
      <c r="E35" s="23">
        <v>0</v>
      </c>
      <c r="F35" s="23">
        <v>1</v>
      </c>
      <c r="G35" s="23">
        <v>37260</v>
      </c>
      <c r="H35" s="23">
        <v>57107</v>
      </c>
      <c r="I35" s="23">
        <v>140343</v>
      </c>
      <c r="J35" s="23">
        <v>135623</v>
      </c>
    </row>
    <row r="36" spans="1:10">
      <c r="A36" s="19">
        <v>0</v>
      </c>
      <c r="B36" s="20">
        <v>1</v>
      </c>
      <c r="C36" s="20">
        <v>1</v>
      </c>
      <c r="D36" s="20">
        <v>0</v>
      </c>
      <c r="E36" s="20">
        <v>0</v>
      </c>
      <c r="F36" s="20">
        <v>0</v>
      </c>
      <c r="G36" s="20">
        <v>2360</v>
      </c>
      <c r="H36" s="20">
        <v>3247</v>
      </c>
      <c r="I36" s="20">
        <v>6315</v>
      </c>
      <c r="J36" s="20">
        <v>5073</v>
      </c>
    </row>
    <row r="37" spans="1:10">
      <c r="A37" s="22">
        <v>0</v>
      </c>
      <c r="B37" s="23">
        <v>1</v>
      </c>
      <c r="C37" s="23">
        <v>1</v>
      </c>
      <c r="D37" s="23">
        <v>0</v>
      </c>
      <c r="E37" s="23">
        <v>0</v>
      </c>
      <c r="F37" s="23">
        <v>1</v>
      </c>
      <c r="G37" s="23">
        <v>160</v>
      </c>
      <c r="H37" s="23">
        <v>302</v>
      </c>
      <c r="I37" s="23">
        <v>534</v>
      </c>
      <c r="J37" s="23">
        <v>806</v>
      </c>
    </row>
    <row r="38" spans="1:10">
      <c r="A38" s="19">
        <v>1</v>
      </c>
      <c r="B38" s="20">
        <v>1</v>
      </c>
      <c r="C38" s="20">
        <v>1</v>
      </c>
      <c r="D38" s="20">
        <v>0</v>
      </c>
      <c r="E38" s="20">
        <v>0</v>
      </c>
      <c r="F38" s="20">
        <v>0</v>
      </c>
      <c r="G38" s="20">
        <v>23800</v>
      </c>
      <c r="H38" s="20">
        <v>35875</v>
      </c>
      <c r="I38" s="20">
        <v>66317</v>
      </c>
      <c r="J38" s="20">
        <v>80057</v>
      </c>
    </row>
    <row r="39" spans="1:10">
      <c r="A39" s="22">
        <v>1</v>
      </c>
      <c r="B39" s="23">
        <v>1</v>
      </c>
      <c r="C39" s="23">
        <v>1</v>
      </c>
      <c r="D39" s="23">
        <v>0</v>
      </c>
      <c r="E39" s="23">
        <v>0</v>
      </c>
      <c r="F39" s="23">
        <v>1</v>
      </c>
      <c r="G39" s="23">
        <v>1720</v>
      </c>
      <c r="H39" s="23">
        <v>3931</v>
      </c>
      <c r="I39" s="23">
        <v>8725</v>
      </c>
      <c r="J39" s="23">
        <v>10680</v>
      </c>
    </row>
    <row r="40" spans="1:10">
      <c r="G40">
        <f t="shared" ref="G40:I40" si="4">SUM(G32:G39)</f>
        <v>333760</v>
      </c>
      <c r="H40">
        <f t="shared" si="4"/>
        <v>470152</v>
      </c>
      <c r="I40">
        <f t="shared" si="4"/>
        <v>857661</v>
      </c>
      <c r="J40">
        <f>SUM(J32:J39)</f>
        <v>960784</v>
      </c>
    </row>
  </sheetData>
  <mergeCells count="1">
    <mergeCell ref="H1:K1"/>
  </mergeCells>
  <conditionalFormatting sqref="H3:N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R2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zoomScale="75" zoomScaleNormal="75" workbookViewId="0">
      <selection activeCell="C37" sqref="C37"/>
    </sheetView>
  </sheetViews>
  <sheetFormatPr defaultRowHeight="15"/>
  <cols>
    <col min="1" max="1" width="55" style="3" bestFit="1" customWidth="1"/>
    <col min="2" max="5" width="13.140625" style="3" bestFit="1" customWidth="1"/>
    <col min="6" max="8" width="13.140625" style="9" bestFit="1" customWidth="1"/>
    <col min="9" max="16384" width="9.140625" style="3"/>
  </cols>
  <sheetData>
    <row r="1" spans="1:8" ht="15.75" thickBot="1">
      <c r="B1" s="55" t="s">
        <v>39</v>
      </c>
      <c r="C1" s="56"/>
      <c r="D1" s="56"/>
      <c r="E1" s="57"/>
      <c r="F1" s="25"/>
      <c r="G1" s="25"/>
      <c r="H1" s="25"/>
    </row>
    <row r="2" spans="1:8">
      <c r="A2" s="7" t="str">
        <f>'Austin Raw'!A2</f>
        <v>ind1990</v>
      </c>
      <c r="B2" s="26">
        <v>1980</v>
      </c>
      <c r="C2" s="27">
        <v>1990</v>
      </c>
      <c r="D2" s="27">
        <v>2000</v>
      </c>
      <c r="E2" s="47" t="s">
        <v>55</v>
      </c>
      <c r="F2" s="8"/>
      <c r="G2" s="8"/>
      <c r="H2" s="8"/>
    </row>
    <row r="3" spans="1:8">
      <c r="A3" s="5" t="str">
        <f>'Austin Raw'!A3</f>
        <v>Forestry</v>
      </c>
      <c r="B3" s="10">
        <f>'Austin Raw'!H3</f>
        <v>0</v>
      </c>
      <c r="C3" s="11">
        <f>'Austin Raw'!I3</f>
        <v>0</v>
      </c>
      <c r="D3" s="11">
        <f>'Austin Raw'!J3</f>
        <v>2.4485198697387429</v>
      </c>
      <c r="E3" s="12">
        <f>'Austin Raw'!K3</f>
        <v>0</v>
      </c>
      <c r="F3" s="6"/>
      <c r="G3" s="6"/>
      <c r="H3" s="6"/>
    </row>
    <row r="4" spans="1:8">
      <c r="A4" s="5" t="str">
        <f>'Austin Raw'!A4</f>
        <v>Oil and gas extraction</v>
      </c>
      <c r="B4" s="10">
        <f>'Austin Raw'!H4</f>
        <v>23.969319271332694</v>
      </c>
      <c r="C4" s="11">
        <f>'Austin Raw'!I4</f>
        <v>25.098266092667902</v>
      </c>
      <c r="D4" s="11">
        <f>'Austin Raw'!J4</f>
        <v>27.283507119945991</v>
      </c>
      <c r="E4" s="12">
        <f>'Austin Raw'!K4</f>
        <v>15.404086662558909</v>
      </c>
      <c r="F4" s="6"/>
      <c r="G4" s="6"/>
      <c r="H4" s="6"/>
    </row>
    <row r="5" spans="1:8">
      <c r="A5" s="5" t="str">
        <f>'Austin Raw'!A5</f>
        <v>Plastics, synthetics, and resins</v>
      </c>
      <c r="B5" s="10">
        <f>'Austin Raw'!H5</f>
        <v>0</v>
      </c>
      <c r="C5" s="11">
        <f>'Austin Raw'!I5</f>
        <v>9.5713726624580993</v>
      </c>
      <c r="D5" s="11">
        <f>'Austin Raw'!J5</f>
        <v>9.4442909261351513</v>
      </c>
      <c r="E5" s="12">
        <f>'Austin Raw'!K5</f>
        <v>10.095921663974421</v>
      </c>
      <c r="F5" s="6"/>
      <c r="G5" s="6"/>
      <c r="H5" s="6"/>
    </row>
    <row r="6" spans="1:8">
      <c r="A6" s="5" t="str">
        <f>'Austin Raw'!A6</f>
        <v>Drugs</v>
      </c>
      <c r="B6" s="10">
        <f>'Austin Raw'!H6</f>
        <v>0</v>
      </c>
      <c r="C6" s="11">
        <f>'Austin Raw'!I6</f>
        <v>0</v>
      </c>
      <c r="D6" s="11">
        <f>'Austin Raw'!J6</f>
        <v>2.0987313169189226</v>
      </c>
      <c r="E6" s="12">
        <f>'Austin Raw'!K6</f>
        <v>0</v>
      </c>
      <c r="F6" s="6"/>
      <c r="G6" s="6"/>
      <c r="H6" s="6"/>
    </row>
    <row r="7" spans="1:8">
      <c r="A7" s="5" t="str">
        <f>'Austin Raw'!A7</f>
        <v>Industrial and miscellaneous chemicals</v>
      </c>
      <c r="B7" s="10">
        <f>'Austin Raw'!H7</f>
        <v>5.9923298178331734</v>
      </c>
      <c r="C7" s="11">
        <f>'Austin Raw'!I7</f>
        <v>1.0634858513842331</v>
      </c>
      <c r="D7" s="11">
        <f>'Austin Raw'!J7</f>
        <v>5.7132130293904</v>
      </c>
      <c r="E7" s="12">
        <f>'Austin Raw'!K7</f>
        <v>0</v>
      </c>
      <c r="F7" s="6"/>
      <c r="G7" s="6"/>
      <c r="H7" s="6"/>
    </row>
    <row r="8" spans="1:8">
      <c r="A8" s="5" t="str">
        <f>'Austin Raw'!A8</f>
        <v>Petroleum refining</v>
      </c>
      <c r="B8" s="10">
        <f>'Austin Raw'!H8</f>
        <v>0</v>
      </c>
      <c r="C8" s="11">
        <f>'Austin Raw'!I8</f>
        <v>7.657098129966478</v>
      </c>
      <c r="D8" s="11">
        <f>'Austin Raw'!J8</f>
        <v>0</v>
      </c>
      <c r="E8" s="12">
        <f>'Austin Raw'!K8</f>
        <v>1.873469999500408</v>
      </c>
      <c r="F8" s="6"/>
      <c r="G8" s="6"/>
      <c r="H8" s="6"/>
    </row>
    <row r="9" spans="1:8">
      <c r="A9" s="5" t="str">
        <f>'Austin Raw'!A9</f>
        <v>Computers and related equipment</v>
      </c>
      <c r="B9" s="10">
        <f>'Austin Raw'!H9</f>
        <v>0</v>
      </c>
      <c r="C9" s="11">
        <f>'Austin Raw'!I9</f>
        <v>12.549133046333951</v>
      </c>
      <c r="D9" s="11">
        <f>'Austin Raw'!J9</f>
        <v>10.143868031774792</v>
      </c>
      <c r="E9" s="12">
        <f>'Austin Raw'!K9</f>
        <v>4.7877566653899315</v>
      </c>
      <c r="F9" s="6"/>
      <c r="G9" s="6"/>
      <c r="H9" s="6"/>
    </row>
    <row r="10" spans="1:8">
      <c r="A10" s="5" t="str">
        <f>'Austin Raw'!A10</f>
        <v>Machinery, except electrical, n.e.c</v>
      </c>
      <c r="B10" s="10">
        <f>'Austin Raw'!H10</f>
        <v>23.969319271332694</v>
      </c>
      <c r="C10" s="11">
        <f>'Austin Raw'!I10</f>
        <v>6.168217938028552</v>
      </c>
      <c r="D10" s="11">
        <f>'Austin Raw'!J10</f>
        <v>26.23414146148653</v>
      </c>
      <c r="E10" s="12">
        <f>'Austin Raw'!K10</f>
        <v>24.042864993588569</v>
      </c>
      <c r="F10" s="6"/>
      <c r="G10" s="6"/>
      <c r="H10" s="6"/>
    </row>
    <row r="11" spans="1:8">
      <c r="A11" s="5" t="str">
        <f>'Austin Raw'!A11</f>
        <v>Machinery, n.s</v>
      </c>
      <c r="B11" s="10">
        <f>'Austin Raw'!H11</f>
        <v>0</v>
      </c>
      <c r="C11" s="11">
        <f>'Austin Raw'!I11</f>
        <v>0</v>
      </c>
      <c r="D11" s="11">
        <f>'Austin Raw'!J11</f>
        <v>9.4442909261351513</v>
      </c>
      <c r="E11" s="12">
        <f>'Austin Raw'!K11</f>
        <v>0</v>
      </c>
      <c r="F11" s="6"/>
      <c r="G11" s="6"/>
      <c r="H11" s="6"/>
    </row>
    <row r="12" spans="1:8">
      <c r="A12" s="5" t="str">
        <f>'Austin Raw'!A12</f>
        <v>Radio, TV, and communication equipment</v>
      </c>
      <c r="B12" s="10">
        <f>'Austin Raw'!H12</f>
        <v>5.9923298178331734</v>
      </c>
      <c r="C12" s="11">
        <f>'Austin Raw'!I12</f>
        <v>0</v>
      </c>
      <c r="D12" s="11">
        <f>'Austin Raw'!J12</f>
        <v>0</v>
      </c>
      <c r="E12" s="12">
        <f>'Austin Raw'!K12</f>
        <v>0</v>
      </c>
      <c r="F12" s="6"/>
      <c r="G12" s="6"/>
      <c r="H12" s="6"/>
    </row>
    <row r="13" spans="1:8">
      <c r="A13" s="5" t="str">
        <f>'Austin Raw'!A13</f>
        <v>Electrical machinery, equipment, and supplies, n.e.c</v>
      </c>
      <c r="B13" s="10">
        <f>'Austin Raw'!H13</f>
        <v>11.984659635666347</v>
      </c>
      <c r="C13" s="11">
        <f>'Austin Raw'!I13</f>
        <v>6.3809151083054001</v>
      </c>
      <c r="D13" s="11">
        <f>'Austin Raw'!J13</f>
        <v>32.646931596516573</v>
      </c>
      <c r="E13" s="12">
        <f>'Austin Raw'!K13</f>
        <v>33.722459991007348</v>
      </c>
      <c r="F13" s="6"/>
      <c r="G13" s="6"/>
      <c r="H13" s="6"/>
    </row>
    <row r="14" spans="1:8">
      <c r="A14" s="5" t="str">
        <f>'Austin Raw'!A14</f>
        <v>Aircraft and parts</v>
      </c>
      <c r="B14" s="10">
        <f>'Austin Raw'!H14</f>
        <v>5.9923298178331734</v>
      </c>
      <c r="C14" s="11">
        <f>'Austin Raw'!I14</f>
        <v>0</v>
      </c>
      <c r="D14" s="11">
        <f>'Austin Raw'!J14</f>
        <v>1.748942764099102</v>
      </c>
      <c r="E14" s="12">
        <f>'Austin Raw'!K14</f>
        <v>0</v>
      </c>
      <c r="F14" s="6"/>
      <c r="G14" s="6"/>
      <c r="H14" s="6"/>
    </row>
    <row r="15" spans="1:8">
      <c r="A15" s="5" t="str">
        <f>'Austin Raw'!A15</f>
        <v>Guided missiles, space vehicles, and parts</v>
      </c>
      <c r="B15" s="10">
        <f>'Austin Raw'!H15</f>
        <v>0</v>
      </c>
      <c r="C15" s="11">
        <f>'Austin Raw'!I15</f>
        <v>4.8920349163674723</v>
      </c>
      <c r="D15" s="11">
        <f>'Austin Raw'!J15</f>
        <v>0</v>
      </c>
      <c r="E15" s="12">
        <f>'Austin Raw'!K15</f>
        <v>3.2265316658062582</v>
      </c>
      <c r="F15" s="6"/>
      <c r="G15" s="6"/>
      <c r="H15" s="6"/>
    </row>
    <row r="16" spans="1:8">
      <c r="A16" s="5" t="str">
        <f>'Austin Raw'!A16</f>
        <v>Cycles and miscellaneous transportation equipment</v>
      </c>
      <c r="B16" s="10">
        <f>'Austin Raw'!H16</f>
        <v>5.9923298178331734</v>
      </c>
      <c r="C16" s="11">
        <f>'Austin Raw'!I16</f>
        <v>0</v>
      </c>
      <c r="D16" s="11">
        <f>'Austin Raw'!J16</f>
        <v>0</v>
      </c>
      <c r="E16" s="12">
        <f>'Austin Raw'!K16</f>
        <v>0</v>
      </c>
      <c r="F16" s="6"/>
      <c r="G16" s="6"/>
      <c r="H16" s="6"/>
    </row>
    <row r="17" spans="1:8">
      <c r="A17" s="5" t="str">
        <f>'Austin Raw'!A17</f>
        <v>Scientific and controlling instruments</v>
      </c>
      <c r="B17" s="10">
        <f>'Austin Raw'!H17</f>
        <v>11.984659635666347</v>
      </c>
      <c r="C17" s="11">
        <f>'Austin Raw'!I17</f>
        <v>5.9555207677517057</v>
      </c>
      <c r="D17" s="11">
        <f>'Austin Raw'!J17</f>
        <v>2.4485198697387429</v>
      </c>
      <c r="E17" s="12">
        <f>'Austin Raw'!K17</f>
        <v>1.3530616663058501</v>
      </c>
      <c r="F17" s="6"/>
      <c r="G17" s="6"/>
      <c r="H17" s="6"/>
    </row>
    <row r="18" spans="1:8">
      <c r="A18" s="5" t="str">
        <f>'Austin Raw'!A18</f>
        <v>Telephone communications</v>
      </c>
      <c r="B18" s="10">
        <f>'Austin Raw'!H18</f>
        <v>0</v>
      </c>
      <c r="C18" s="11">
        <f>'Austin Raw'!I18</f>
        <v>13.612618897718184</v>
      </c>
      <c r="D18" s="11">
        <f>'Austin Raw'!J18</f>
        <v>0</v>
      </c>
      <c r="E18" s="12">
        <f>'Austin Raw'!K18</f>
        <v>6.3489816649736053</v>
      </c>
      <c r="F18" s="6"/>
      <c r="G18" s="6"/>
      <c r="H18" s="6"/>
    </row>
    <row r="19" spans="1:8">
      <c r="A19" s="5" t="str">
        <f>'Austin Raw'!A19</f>
        <v>Electric light and power</v>
      </c>
      <c r="B19" s="10">
        <f>'Austin Raw'!H19</f>
        <v>0</v>
      </c>
      <c r="C19" s="11">
        <f>'Austin Raw'!I19</f>
        <v>3.6158518947063927</v>
      </c>
      <c r="D19" s="11">
        <f>'Austin Raw'!J19</f>
        <v>0</v>
      </c>
      <c r="E19" s="12">
        <f>'Austin Raw'!K19</f>
        <v>0</v>
      </c>
      <c r="F19" s="6"/>
      <c r="G19" s="6"/>
      <c r="H19" s="6"/>
    </row>
    <row r="20" spans="1:8">
      <c r="A20" s="5" t="str">
        <f>'Austin Raw'!A20</f>
        <v>Gas and steam supply systems</v>
      </c>
      <c r="B20" s="10">
        <f>'Austin Raw'!H20</f>
        <v>0</v>
      </c>
      <c r="C20" s="11">
        <f>'Austin Raw'!I20</f>
        <v>12.549133046333951</v>
      </c>
      <c r="D20" s="11">
        <f>'Austin Raw'!J20</f>
        <v>0</v>
      </c>
      <c r="E20" s="12">
        <f>'Austin Raw'!K20</f>
        <v>0</v>
      </c>
      <c r="F20" s="6"/>
      <c r="G20" s="6"/>
      <c r="H20" s="6"/>
    </row>
    <row r="21" spans="1:8">
      <c r="A21" s="5" t="str">
        <f>'Austin Raw'!A21</f>
        <v>Professional and commercial equipment and supplies</v>
      </c>
      <c r="B21" s="10">
        <f>'Austin Raw'!H21</f>
        <v>0</v>
      </c>
      <c r="C21" s="11">
        <f>'Austin Raw'!I21</f>
        <v>20.844322687130973</v>
      </c>
      <c r="D21" s="11">
        <f>'Austin Raw'!J21</f>
        <v>23.902217776021061</v>
      </c>
      <c r="E21" s="12">
        <f>'Austin Raw'!K21</f>
        <v>12.697963329947211</v>
      </c>
      <c r="F21" s="6"/>
      <c r="G21" s="6"/>
      <c r="H21" s="6"/>
    </row>
    <row r="22" spans="1:8">
      <c r="A22" s="5" t="str">
        <f>'Austin Raw'!A22</f>
        <v>Banking</v>
      </c>
      <c r="B22" s="10">
        <f>'Austin Raw'!H22</f>
        <v>0</v>
      </c>
      <c r="C22" s="11">
        <f>'Austin Raw'!I22</f>
        <v>12.974527386887646</v>
      </c>
      <c r="D22" s="11">
        <f>'Austin Raw'!J22</f>
        <v>0</v>
      </c>
      <c r="E22" s="12">
        <f>'Austin Raw'!K22</f>
        <v>4.5795933321121085</v>
      </c>
      <c r="F22" s="6"/>
      <c r="G22" s="6"/>
      <c r="H22" s="6"/>
    </row>
    <row r="23" spans="1:8">
      <c r="A23" s="5" t="str">
        <f>'Austin Raw'!A23</f>
        <v>Security, commodity brokerage, and investment companies</v>
      </c>
      <c r="B23" s="10">
        <f>'Austin Raw'!H23</f>
        <v>101.86960690316396</v>
      </c>
      <c r="C23" s="11">
        <f>'Austin Raw'!I23</f>
        <v>157.82130034542018</v>
      </c>
      <c r="D23" s="11">
        <f>'Austin Raw'!J23</f>
        <v>155.30611745200028</v>
      </c>
      <c r="E23" s="12">
        <f>'Austin Raw'!K23</f>
        <v>161.01433829039618</v>
      </c>
      <c r="F23" s="6"/>
      <c r="G23" s="6"/>
      <c r="H23" s="6"/>
    </row>
    <row r="24" spans="1:8">
      <c r="A24" s="36" t="str">
        <f>'Austin Raw'!A24</f>
        <v>Computer and data processing services</v>
      </c>
      <c r="B24" s="37">
        <f>'Austin Raw'!H24</f>
        <v>5.9923298178331734</v>
      </c>
      <c r="C24" s="38">
        <f>'Austin Raw'!I24</f>
        <v>136.55158331773552</v>
      </c>
      <c r="D24" s="38">
        <f>'Austin Raw'!J24</f>
        <v>182.93941312476608</v>
      </c>
      <c r="E24" s="48">
        <f>'Austin Raw'!K24</f>
        <v>270.71641492780896</v>
      </c>
      <c r="F24" s="6"/>
      <c r="G24" s="6"/>
      <c r="H24" s="6"/>
    </row>
    <row r="25" spans="1:8">
      <c r="A25" s="49" t="str">
        <f>'Austin Raw'!A25</f>
        <v>Electrical repair shops</v>
      </c>
      <c r="B25" s="10">
        <f>'Austin Raw'!H25</f>
        <v>53.930968360498561</v>
      </c>
      <c r="C25" s="11">
        <f>'Austin Raw'!I25</f>
        <v>19.142745324916199</v>
      </c>
      <c r="D25" s="11">
        <f>'Austin Raw'!J25</f>
        <v>31.947354490876933</v>
      </c>
      <c r="E25" s="12">
        <f>'Austin Raw'!K25</f>
        <v>16.028576662392378</v>
      </c>
      <c r="F25" s="6"/>
      <c r="G25" s="6"/>
      <c r="H25" s="6"/>
    </row>
    <row r="26" spans="1:8">
      <c r="A26" s="5" t="str">
        <f>'Austin Raw'!A26</f>
        <v>Engineering, architectural, and surveying services</v>
      </c>
      <c r="B26" s="10">
        <f>'Austin Raw'!H26</f>
        <v>161.79290508149569</v>
      </c>
      <c r="C26" s="11">
        <f>'Austin Raw'!I26</f>
        <v>154.84353996154437</v>
      </c>
      <c r="D26" s="11">
        <f>'Austin Raw'!J26</f>
        <v>181.89004746630661</v>
      </c>
      <c r="E26" s="12">
        <f>'Austin Raw'!K26</f>
        <v>180.99801828506719</v>
      </c>
      <c r="F26" s="6"/>
      <c r="G26" s="6"/>
      <c r="H26" s="6"/>
    </row>
    <row r="27" spans="1:8">
      <c r="A27" s="5" t="str">
        <f>'Austin Raw'!A27</f>
        <v>Research, development, and testing services</v>
      </c>
      <c r="B27" s="10">
        <f>'Austin Raw'!H27</f>
        <v>35.953978906999041</v>
      </c>
      <c r="C27" s="11">
        <f>'Austin Raw'!I27</f>
        <v>61.469482210008671</v>
      </c>
      <c r="D27" s="11">
        <f>'Austin Raw'!J27</f>
        <v>18.538793299450482</v>
      </c>
      <c r="E27" s="12">
        <f>'Austin Raw'!K27</f>
        <v>29.767356658728705</v>
      </c>
      <c r="F27" s="6"/>
      <c r="G27" s="6"/>
      <c r="H27" s="6"/>
    </row>
    <row r="28" spans="1:8" ht="15.75" thickBot="1">
      <c r="A28" s="5" t="str">
        <f>'Austin Raw'!A28</f>
        <v>Management and public relations services</v>
      </c>
      <c r="B28" s="13">
        <f>'Austin Raw'!H28</f>
        <v>107.86193672099712</v>
      </c>
      <c r="C28" s="14">
        <f>'Austin Raw'!I28</f>
        <v>227.5859721962259</v>
      </c>
      <c r="D28" s="14">
        <f>'Austin Raw'!J28</f>
        <v>355.38516966493756</v>
      </c>
      <c r="E28" s="15">
        <f>'Austin Raw'!K28</f>
        <v>418.82462655498011</v>
      </c>
      <c r="F28" s="6"/>
      <c r="G28" s="6"/>
      <c r="H28" s="6"/>
    </row>
    <row r="29" spans="1:8" ht="15.75" thickBot="1">
      <c r="A29" s="4">
        <f>COUNTA(A3:A28)</f>
        <v>26</v>
      </c>
      <c r="B29" s="50">
        <f>'Austin Raw'!H29</f>
        <v>563.27900287631837</v>
      </c>
      <c r="C29" s="51">
        <f>'Austin Raw'!I29</f>
        <v>900.34712178189181</v>
      </c>
      <c r="D29" s="51">
        <f>'Austin Raw'!J29</f>
        <v>1079.5640701862392</v>
      </c>
      <c r="E29" s="52">
        <f>'Austin Raw'!K29</f>
        <v>1195.4820230145381</v>
      </c>
    </row>
  </sheetData>
  <mergeCells count="1">
    <mergeCell ref="B1:E1"/>
  </mergeCells>
  <conditionalFormatting sqref="F3:H2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E2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R26" sqref="R26:R27"/>
    </sheetView>
  </sheetViews>
  <sheetFormatPr defaultRowHeight="15"/>
  <cols>
    <col min="1" max="16384" width="9.140625" style="3"/>
  </cols>
  <sheetData>
    <row r="1" spans="1:21">
      <c r="H1" s="58" t="s">
        <v>38</v>
      </c>
      <c r="I1" s="58"/>
      <c r="J1" s="58"/>
      <c r="K1" s="58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1">
      <c r="A2" t="s">
        <v>0</v>
      </c>
      <c r="B2" t="s">
        <v>28</v>
      </c>
      <c r="C2" t="s">
        <v>50</v>
      </c>
      <c r="D2" t="s">
        <v>51</v>
      </c>
      <c r="E2" t="s">
        <v>52</v>
      </c>
      <c r="F2" t="s">
        <v>56</v>
      </c>
      <c r="H2" s="3" t="s">
        <v>50</v>
      </c>
      <c r="I2" s="3" t="s">
        <v>51</v>
      </c>
      <c r="J2" s="3" t="s">
        <v>52</v>
      </c>
      <c r="K2" t="s">
        <v>56</v>
      </c>
      <c r="L2"/>
      <c r="M2"/>
      <c r="N2"/>
    </row>
    <row r="3" spans="1:21">
      <c r="A3" t="s">
        <v>2</v>
      </c>
      <c r="B3">
        <v>42</v>
      </c>
      <c r="C3">
        <v>20</v>
      </c>
      <c r="D3">
        <v>33</v>
      </c>
      <c r="E3"/>
      <c r="F3">
        <v>27</v>
      </c>
      <c r="H3" s="32">
        <f t="shared" ref="H3:H25" si="0">C3/G$37*100000</f>
        <v>5.5205918074417575</v>
      </c>
      <c r="I3" s="32">
        <f t="shared" ref="I3:I25" si="1">D3/H$37*100000</f>
        <v>6.5755651997178477</v>
      </c>
      <c r="J3" s="32">
        <f t="shared" ref="J3:J25" si="2">E3/I$37*100000</f>
        <v>0</v>
      </c>
      <c r="K3" s="32">
        <f t="shared" ref="K3:K25" si="3">F3/J$37*100000</f>
        <v>3.3195755369413433</v>
      </c>
      <c r="L3"/>
      <c r="M3"/>
      <c r="N3"/>
      <c r="O3" s="33"/>
      <c r="P3" s="33"/>
      <c r="Q3" s="33"/>
      <c r="R3" s="33"/>
    </row>
    <row r="4" spans="1:21">
      <c r="A4" t="s">
        <v>4</v>
      </c>
      <c r="B4">
        <v>181</v>
      </c>
      <c r="C4"/>
      <c r="D4">
        <v>24</v>
      </c>
      <c r="E4">
        <v>135</v>
      </c>
      <c r="F4">
        <v>96</v>
      </c>
      <c r="H4" s="32">
        <f t="shared" si="0"/>
        <v>0</v>
      </c>
      <c r="I4" s="32">
        <f t="shared" si="1"/>
        <v>4.7822292361584351</v>
      </c>
      <c r="J4" s="32">
        <f t="shared" si="2"/>
        <v>20.017170283843473</v>
      </c>
      <c r="K4" s="32">
        <f t="shared" si="3"/>
        <v>11.802935242458108</v>
      </c>
      <c r="L4"/>
      <c r="M4"/>
      <c r="N4"/>
      <c r="O4" s="33"/>
      <c r="P4" s="33"/>
      <c r="Q4" s="33"/>
      <c r="R4" s="33"/>
    </row>
    <row r="5" spans="1:21">
      <c r="A5" t="s">
        <v>27</v>
      </c>
      <c r="B5">
        <v>190</v>
      </c>
      <c r="C5"/>
      <c r="D5">
        <v>21</v>
      </c>
      <c r="E5"/>
      <c r="F5">
        <v>43</v>
      </c>
      <c r="H5" s="32">
        <f t="shared" si="0"/>
        <v>0</v>
      </c>
      <c r="I5" s="32">
        <f t="shared" si="1"/>
        <v>4.1844505816386306</v>
      </c>
      <c r="J5" s="32">
        <f t="shared" si="2"/>
        <v>0</v>
      </c>
      <c r="K5" s="32">
        <f t="shared" si="3"/>
        <v>5.2867314106843608</v>
      </c>
      <c r="L5"/>
      <c r="M5"/>
      <c r="N5"/>
      <c r="O5" s="33"/>
      <c r="P5" s="33"/>
      <c r="Q5" s="33"/>
      <c r="R5" s="33"/>
    </row>
    <row r="6" spans="1:21">
      <c r="A6" t="s">
        <v>5</v>
      </c>
      <c r="B6">
        <v>192</v>
      </c>
      <c r="C6">
        <v>40</v>
      </c>
      <c r="D6">
        <v>27</v>
      </c>
      <c r="E6"/>
      <c r="F6"/>
      <c r="H6" s="32">
        <f t="shared" si="0"/>
        <v>11.041183614883515</v>
      </c>
      <c r="I6" s="32">
        <f t="shared" si="1"/>
        <v>5.3800078906782396</v>
      </c>
      <c r="J6" s="32">
        <f t="shared" si="2"/>
        <v>0</v>
      </c>
      <c r="K6" s="32">
        <f t="shared" si="3"/>
        <v>0</v>
      </c>
      <c r="L6"/>
      <c r="M6"/>
      <c r="N6"/>
      <c r="O6" s="33"/>
      <c r="P6" s="33"/>
      <c r="Q6" s="33"/>
      <c r="R6" s="33"/>
    </row>
    <row r="7" spans="1:21">
      <c r="A7" t="s">
        <v>6</v>
      </c>
      <c r="B7">
        <v>200</v>
      </c>
      <c r="C7"/>
      <c r="D7">
        <v>21</v>
      </c>
      <c r="E7"/>
      <c r="F7"/>
      <c r="H7" s="32">
        <f t="shared" si="0"/>
        <v>0</v>
      </c>
      <c r="I7" s="32">
        <f t="shared" si="1"/>
        <v>4.1844505816386306</v>
      </c>
      <c r="J7" s="32">
        <f t="shared" si="2"/>
        <v>0</v>
      </c>
      <c r="K7" s="32">
        <f t="shared" si="3"/>
        <v>0</v>
      </c>
      <c r="L7"/>
      <c r="M7"/>
      <c r="N7"/>
      <c r="O7" s="33"/>
      <c r="P7" s="33"/>
      <c r="Q7" s="33"/>
      <c r="R7" s="33"/>
    </row>
    <row r="8" spans="1:21">
      <c r="A8" t="s">
        <v>7</v>
      </c>
      <c r="B8">
        <v>322</v>
      </c>
      <c r="C8">
        <v>20</v>
      </c>
      <c r="D8">
        <v>48</v>
      </c>
      <c r="E8"/>
      <c r="F8"/>
      <c r="H8" s="32">
        <f t="shared" si="0"/>
        <v>5.5205918074417575</v>
      </c>
      <c r="I8" s="32">
        <f t="shared" si="1"/>
        <v>9.5644584723168702</v>
      </c>
      <c r="J8" s="32">
        <f t="shared" si="2"/>
        <v>0</v>
      </c>
      <c r="K8" s="32">
        <f t="shared" si="3"/>
        <v>0</v>
      </c>
      <c r="L8"/>
      <c r="M8"/>
      <c r="N8"/>
      <c r="O8" s="33"/>
      <c r="P8" s="33"/>
      <c r="Q8" s="33"/>
      <c r="R8" s="33"/>
    </row>
    <row r="9" spans="1:21">
      <c r="A9" t="s">
        <v>8</v>
      </c>
      <c r="B9">
        <v>331</v>
      </c>
      <c r="C9"/>
      <c r="D9">
        <v>153</v>
      </c>
      <c r="E9">
        <v>75</v>
      </c>
      <c r="F9">
        <v>59</v>
      </c>
      <c r="H9" s="32">
        <f t="shared" si="0"/>
        <v>0</v>
      </c>
      <c r="I9" s="32">
        <f t="shared" si="1"/>
        <v>30.486711380510023</v>
      </c>
      <c r="J9" s="32">
        <f t="shared" si="2"/>
        <v>11.120650157690818</v>
      </c>
      <c r="K9" s="32">
        <f t="shared" si="3"/>
        <v>7.2538872844273792</v>
      </c>
      <c r="L9"/>
      <c r="M9"/>
      <c r="N9"/>
      <c r="O9" s="33"/>
      <c r="P9" s="33"/>
      <c r="Q9" s="33"/>
      <c r="R9" s="33"/>
    </row>
    <row r="10" spans="1:21">
      <c r="A10" t="s">
        <v>9</v>
      </c>
      <c r="B10">
        <v>332</v>
      </c>
      <c r="C10"/>
      <c r="D10">
        <v>27</v>
      </c>
      <c r="E10">
        <v>72</v>
      </c>
      <c r="F10"/>
      <c r="H10" s="32">
        <f t="shared" si="0"/>
        <v>0</v>
      </c>
      <c r="I10" s="32">
        <f t="shared" si="1"/>
        <v>5.3800078906782396</v>
      </c>
      <c r="J10" s="32">
        <f t="shared" si="2"/>
        <v>10.675824151383187</v>
      </c>
      <c r="K10" s="32">
        <f t="shared" si="3"/>
        <v>0</v>
      </c>
      <c r="L10"/>
      <c r="M10"/>
      <c r="N10"/>
      <c r="O10" s="33"/>
      <c r="P10" s="33"/>
      <c r="Q10" s="33"/>
      <c r="R10" s="33"/>
    </row>
    <row r="11" spans="1:21">
      <c r="A11" t="s">
        <v>10</v>
      </c>
      <c r="B11">
        <v>341</v>
      </c>
      <c r="C11">
        <v>20</v>
      </c>
      <c r="D11">
        <v>33</v>
      </c>
      <c r="E11">
        <v>51</v>
      </c>
      <c r="F11"/>
      <c r="H11" s="32">
        <f t="shared" si="0"/>
        <v>5.5205918074417575</v>
      </c>
      <c r="I11" s="32">
        <f t="shared" si="1"/>
        <v>6.5755651997178477</v>
      </c>
      <c r="J11" s="32">
        <f t="shared" si="2"/>
        <v>7.5620421072297566</v>
      </c>
      <c r="K11" s="32">
        <f t="shared" si="3"/>
        <v>0</v>
      </c>
      <c r="L11"/>
      <c r="M11"/>
      <c r="N11"/>
      <c r="O11" s="33"/>
      <c r="P11" s="33"/>
      <c r="Q11" s="33"/>
      <c r="R11" s="33"/>
    </row>
    <row r="12" spans="1:21">
      <c r="A12" t="s">
        <v>11</v>
      </c>
      <c r="B12">
        <v>342</v>
      </c>
      <c r="C12"/>
      <c r="D12">
        <v>72</v>
      </c>
      <c r="E12">
        <v>113</v>
      </c>
      <c r="F12">
        <v>70</v>
      </c>
      <c r="H12" s="32">
        <f t="shared" si="0"/>
        <v>0</v>
      </c>
      <c r="I12" s="32">
        <f t="shared" si="1"/>
        <v>14.346687708475304</v>
      </c>
      <c r="J12" s="32">
        <f t="shared" si="2"/>
        <v>16.755112904254169</v>
      </c>
      <c r="K12" s="32">
        <f t="shared" si="3"/>
        <v>8.6063069476257041</v>
      </c>
      <c r="L12"/>
      <c r="M12"/>
      <c r="N12"/>
      <c r="O12" s="33"/>
      <c r="P12" s="33"/>
      <c r="Q12" s="33"/>
      <c r="R12" s="33"/>
    </row>
    <row r="13" spans="1:21">
      <c r="A13" t="s">
        <v>15</v>
      </c>
      <c r="B13">
        <v>371</v>
      </c>
      <c r="C13"/>
      <c r="D13">
        <v>18</v>
      </c>
      <c r="E13">
        <v>25</v>
      </c>
      <c r="F13">
        <v>15</v>
      </c>
      <c r="H13" s="32">
        <f t="shared" si="0"/>
        <v>0</v>
      </c>
      <c r="I13" s="32">
        <f t="shared" si="1"/>
        <v>3.5866719271188261</v>
      </c>
      <c r="J13" s="32">
        <f t="shared" si="2"/>
        <v>3.7068833858969401</v>
      </c>
      <c r="K13" s="32">
        <f t="shared" si="3"/>
        <v>1.8442086316340793</v>
      </c>
      <c r="L13"/>
      <c r="M13"/>
      <c r="N13"/>
      <c r="O13" s="33"/>
      <c r="P13" s="33"/>
      <c r="Q13" s="33"/>
      <c r="R13" s="33"/>
    </row>
    <row r="14" spans="1:21">
      <c r="A14" t="s">
        <v>16</v>
      </c>
      <c r="B14">
        <v>441</v>
      </c>
      <c r="C14">
        <v>20</v>
      </c>
      <c r="D14">
        <v>51</v>
      </c>
      <c r="E14"/>
      <c r="F14">
        <v>62</v>
      </c>
      <c r="H14" s="32">
        <f t="shared" si="0"/>
        <v>5.5205918074417575</v>
      </c>
      <c r="I14" s="32">
        <f t="shared" si="1"/>
        <v>10.162237126836676</v>
      </c>
      <c r="J14" s="32">
        <f t="shared" si="2"/>
        <v>0</v>
      </c>
      <c r="K14" s="32">
        <f t="shared" si="3"/>
        <v>7.6227290107541954</v>
      </c>
      <c r="L14"/>
      <c r="M14"/>
      <c r="N14"/>
      <c r="O14" s="33"/>
      <c r="P14" s="33"/>
      <c r="Q14" s="33"/>
      <c r="R14" s="33"/>
    </row>
    <row r="15" spans="1:21">
      <c r="A15" t="s">
        <v>17</v>
      </c>
      <c r="B15">
        <v>450</v>
      </c>
      <c r="C15"/>
      <c r="D15">
        <v>12</v>
      </c>
      <c r="E15"/>
      <c r="F15"/>
      <c r="H15" s="32">
        <f t="shared" si="0"/>
        <v>0</v>
      </c>
      <c r="I15" s="32">
        <f t="shared" si="1"/>
        <v>2.3911146180792175</v>
      </c>
      <c r="J15" s="32">
        <f t="shared" si="2"/>
        <v>0</v>
      </c>
      <c r="K15" s="32">
        <f t="shared" si="3"/>
        <v>0</v>
      </c>
      <c r="L15"/>
      <c r="M15"/>
      <c r="N15"/>
      <c r="O15" s="33"/>
      <c r="P15" s="33"/>
      <c r="Q15" s="33"/>
      <c r="R15" s="33"/>
    </row>
    <row r="16" spans="1:21">
      <c r="A16" t="s">
        <v>19</v>
      </c>
      <c r="B16">
        <v>510</v>
      </c>
      <c r="C16"/>
      <c r="D16">
        <v>51</v>
      </c>
      <c r="E16">
        <v>72</v>
      </c>
      <c r="F16">
        <v>260</v>
      </c>
      <c r="H16" s="32">
        <f t="shared" si="0"/>
        <v>0</v>
      </c>
      <c r="I16" s="32">
        <f t="shared" si="1"/>
        <v>10.162237126836676</v>
      </c>
      <c r="J16" s="32">
        <f t="shared" si="2"/>
        <v>10.675824151383187</v>
      </c>
      <c r="K16" s="32">
        <f t="shared" si="3"/>
        <v>31.966282948324046</v>
      </c>
      <c r="L16"/>
      <c r="M16"/>
      <c r="N16"/>
      <c r="O16" s="33"/>
      <c r="P16" s="33"/>
      <c r="Q16" s="33"/>
      <c r="R16" s="33"/>
    </row>
    <row r="17" spans="1:18">
      <c r="A17" t="s">
        <v>20</v>
      </c>
      <c r="B17">
        <v>700</v>
      </c>
      <c r="C17"/>
      <c r="D17">
        <v>24</v>
      </c>
      <c r="E17">
        <v>44</v>
      </c>
      <c r="F17">
        <v>128</v>
      </c>
      <c r="H17" s="32">
        <f t="shared" si="0"/>
        <v>0</v>
      </c>
      <c r="I17" s="32">
        <f t="shared" si="1"/>
        <v>4.7822292361584351</v>
      </c>
      <c r="J17" s="32">
        <f t="shared" si="2"/>
        <v>6.5241147591786142</v>
      </c>
      <c r="K17" s="32">
        <f t="shared" si="3"/>
        <v>15.737246989944145</v>
      </c>
      <c r="L17"/>
      <c r="M17"/>
      <c r="N17"/>
      <c r="O17" s="33"/>
      <c r="P17" s="33"/>
      <c r="Q17" s="33"/>
      <c r="R17" s="33"/>
    </row>
    <row r="18" spans="1:18">
      <c r="A18" t="s">
        <v>21</v>
      </c>
      <c r="B18">
        <v>710</v>
      </c>
      <c r="C18">
        <v>40</v>
      </c>
      <c r="D18">
        <v>195</v>
      </c>
      <c r="E18">
        <v>638</v>
      </c>
      <c r="F18">
        <v>809</v>
      </c>
      <c r="H18" s="32">
        <f t="shared" si="0"/>
        <v>11.041183614883515</v>
      </c>
      <c r="I18" s="32">
        <f t="shared" si="1"/>
        <v>38.855612543787281</v>
      </c>
      <c r="J18" s="32">
        <f t="shared" si="2"/>
        <v>94.599664008089903</v>
      </c>
      <c r="K18" s="32">
        <f t="shared" si="3"/>
        <v>99.46431886613135</v>
      </c>
      <c r="L18"/>
      <c r="M18"/>
      <c r="N18"/>
      <c r="O18" s="33"/>
      <c r="P18" s="33"/>
      <c r="Q18" s="33"/>
      <c r="R18" s="33"/>
    </row>
    <row r="19" spans="1:18">
      <c r="A19" t="s">
        <v>22</v>
      </c>
      <c r="B19">
        <v>732</v>
      </c>
      <c r="C19">
        <v>100</v>
      </c>
      <c r="D19">
        <v>297</v>
      </c>
      <c r="E19">
        <v>1646</v>
      </c>
      <c r="F19">
        <v>2109</v>
      </c>
      <c r="H19" s="32">
        <f t="shared" si="0"/>
        <v>27.602959037208787</v>
      </c>
      <c r="I19" s="32">
        <f t="shared" si="1"/>
        <v>59.180086797460632</v>
      </c>
      <c r="J19" s="32">
        <f t="shared" si="2"/>
        <v>244.06120212745449</v>
      </c>
      <c r="K19" s="32">
        <f t="shared" si="3"/>
        <v>259.29573360775157</v>
      </c>
      <c r="L19"/>
      <c r="M19"/>
      <c r="N19"/>
      <c r="O19" s="33"/>
      <c r="P19" s="33"/>
      <c r="Q19" s="33"/>
      <c r="R19" s="33"/>
    </row>
    <row r="20" spans="1:18">
      <c r="A20" t="s">
        <v>23</v>
      </c>
      <c r="B20">
        <v>752</v>
      </c>
      <c r="C20">
        <v>120</v>
      </c>
      <c r="D20">
        <v>3</v>
      </c>
      <c r="E20">
        <v>131</v>
      </c>
      <c r="F20">
        <v>139</v>
      </c>
      <c r="H20" s="32">
        <f t="shared" si="0"/>
        <v>33.123550844650545</v>
      </c>
      <c r="I20" s="32">
        <f t="shared" si="1"/>
        <v>0.59777865451980439</v>
      </c>
      <c r="J20" s="32">
        <f t="shared" si="2"/>
        <v>19.424068942099964</v>
      </c>
      <c r="K20" s="32">
        <f t="shared" si="3"/>
        <v>17.089666653142469</v>
      </c>
      <c r="L20"/>
      <c r="M20"/>
      <c r="N20"/>
      <c r="O20" s="33"/>
      <c r="P20" s="33"/>
      <c r="Q20" s="33"/>
      <c r="R20" s="33"/>
    </row>
    <row r="21" spans="1:18">
      <c r="A21" t="s">
        <v>24</v>
      </c>
      <c r="B21">
        <v>882</v>
      </c>
      <c r="C21">
        <v>280</v>
      </c>
      <c r="D21">
        <v>567</v>
      </c>
      <c r="E21">
        <v>1272</v>
      </c>
      <c r="F21">
        <v>1510</v>
      </c>
      <c r="H21" s="32">
        <f t="shared" si="0"/>
        <v>77.288285304184612</v>
      </c>
      <c r="I21" s="32">
        <f t="shared" si="1"/>
        <v>112.98016570424303</v>
      </c>
      <c r="J21" s="32">
        <f t="shared" si="2"/>
        <v>188.6062266744363</v>
      </c>
      <c r="K21" s="32">
        <f t="shared" si="3"/>
        <v>185.65033558449733</v>
      </c>
      <c r="L21"/>
      <c r="M21"/>
      <c r="N21"/>
      <c r="O21" s="33"/>
      <c r="P21" s="33"/>
      <c r="Q21" s="33"/>
      <c r="R21" s="33"/>
    </row>
    <row r="22" spans="1:18">
      <c r="A22" t="s">
        <v>25</v>
      </c>
      <c r="B22">
        <v>891</v>
      </c>
      <c r="C22">
        <v>20</v>
      </c>
      <c r="D22">
        <v>273</v>
      </c>
      <c r="E22">
        <v>206</v>
      </c>
      <c r="F22">
        <v>722</v>
      </c>
      <c r="H22" s="32">
        <f t="shared" si="0"/>
        <v>5.5205918074417575</v>
      </c>
      <c r="I22" s="32">
        <f t="shared" si="1"/>
        <v>54.397857561302196</v>
      </c>
      <c r="J22" s="32">
        <f t="shared" si="2"/>
        <v>30.544719099790786</v>
      </c>
      <c r="K22" s="32">
        <f t="shared" si="3"/>
        <v>88.767908802653693</v>
      </c>
      <c r="L22"/>
      <c r="M22"/>
      <c r="N22"/>
      <c r="O22" s="33"/>
      <c r="P22" s="33"/>
      <c r="Q22" s="33"/>
      <c r="R22" s="33"/>
    </row>
    <row r="23" spans="1:18">
      <c r="A23" t="s">
        <v>26</v>
      </c>
      <c r="B23">
        <v>892</v>
      </c>
      <c r="C23">
        <v>240</v>
      </c>
      <c r="D23">
        <v>936</v>
      </c>
      <c r="E23">
        <v>2604</v>
      </c>
      <c r="F23">
        <v>3561</v>
      </c>
      <c r="H23" s="32">
        <f t="shared" si="0"/>
        <v>66.24710168930109</v>
      </c>
      <c r="I23" s="32">
        <f t="shared" si="1"/>
        <v>186.50694021017898</v>
      </c>
      <c r="J23" s="32">
        <f t="shared" si="2"/>
        <v>386.10897347502521</v>
      </c>
      <c r="K23" s="32">
        <f t="shared" si="3"/>
        <v>437.8151291499305</v>
      </c>
      <c r="L23"/>
      <c r="M23"/>
      <c r="N23"/>
      <c r="O23" s="33"/>
      <c r="P23" s="33"/>
      <c r="Q23" s="33"/>
      <c r="R23" s="33"/>
    </row>
    <row r="24" spans="1:18">
      <c r="A24" t="s">
        <v>49</v>
      </c>
      <c r="B24">
        <v>191</v>
      </c>
      <c r="C24"/>
      <c r="D24"/>
      <c r="E24"/>
      <c r="F24">
        <v>14</v>
      </c>
      <c r="H24" s="32">
        <f t="shared" si="0"/>
        <v>0</v>
      </c>
      <c r="I24" s="32">
        <f t="shared" si="1"/>
        <v>0</v>
      </c>
      <c r="J24" s="32">
        <f t="shared" si="2"/>
        <v>0</v>
      </c>
      <c r="K24" s="32">
        <f t="shared" si="3"/>
        <v>1.721261389525141</v>
      </c>
      <c r="L24"/>
      <c r="M24"/>
      <c r="N24"/>
      <c r="O24" s="33"/>
      <c r="P24" s="33"/>
      <c r="Q24" s="33"/>
      <c r="R24" s="33"/>
    </row>
    <row r="25" spans="1:18">
      <c r="A25" t="s">
        <v>13</v>
      </c>
      <c r="B25">
        <v>362</v>
      </c>
      <c r="C25"/>
      <c r="D25"/>
      <c r="E25"/>
      <c r="F25">
        <v>18</v>
      </c>
      <c r="H25" s="32">
        <f t="shared" si="0"/>
        <v>0</v>
      </c>
      <c r="I25" s="32">
        <f t="shared" si="1"/>
        <v>0</v>
      </c>
      <c r="J25" s="32">
        <f t="shared" si="2"/>
        <v>0</v>
      </c>
      <c r="K25" s="32">
        <f t="shared" si="3"/>
        <v>2.2130503579608956</v>
      </c>
      <c r="L25"/>
      <c r="M25"/>
      <c r="N25"/>
      <c r="O25" s="33"/>
      <c r="P25" s="33"/>
      <c r="Q25" s="33"/>
      <c r="R25" s="33"/>
    </row>
    <row r="26" spans="1:18">
      <c r="A26" s="3">
        <f>COUNTA(A3:A25)</f>
        <v>23</v>
      </c>
      <c r="C26" s="3">
        <f>SUM(C3:C25)</f>
        <v>920</v>
      </c>
      <c r="D26" s="3">
        <f>SUM(D3:D25)</f>
        <v>2886</v>
      </c>
      <c r="E26" s="3">
        <f>SUM(E3:E25)</f>
        <v>7084</v>
      </c>
      <c r="F26" s="3">
        <f>SUM(F3:F25)</f>
        <v>9642</v>
      </c>
      <c r="H26" s="34">
        <f>C26/G37*100000</f>
        <v>253.94722314232084</v>
      </c>
      <c r="I26" s="34">
        <f>D26/H37*100000</f>
        <v>575.06306564805175</v>
      </c>
      <c r="J26" s="34">
        <f>E26/I37*100000</f>
        <v>1050.3824762277568</v>
      </c>
      <c r="K26" s="34">
        <f>F26/J37*100000</f>
        <v>1185.4573084143863</v>
      </c>
      <c r="L26"/>
      <c r="M26"/>
      <c r="N26"/>
    </row>
    <row r="28" spans="1:18">
      <c r="A28" s="16" t="s">
        <v>40</v>
      </c>
      <c r="B28" s="17" t="s">
        <v>41</v>
      </c>
      <c r="C28" s="17" t="s">
        <v>36</v>
      </c>
      <c r="D28" s="17" t="s">
        <v>42</v>
      </c>
      <c r="E28" s="17" t="s">
        <v>43</v>
      </c>
      <c r="F28" s="17" t="s">
        <v>37</v>
      </c>
      <c r="G28" s="17" t="s">
        <v>32</v>
      </c>
      <c r="H28" s="17" t="s">
        <v>33</v>
      </c>
      <c r="I28" s="17" t="s">
        <v>34</v>
      </c>
      <c r="J28" s="17" t="s">
        <v>54</v>
      </c>
      <c r="K28"/>
      <c r="L28"/>
      <c r="M28"/>
    </row>
    <row r="29" spans="1:18">
      <c r="A29" s="19">
        <v>0</v>
      </c>
      <c r="B29" s="20">
        <v>0</v>
      </c>
      <c r="C29" s="20">
        <v>0</v>
      </c>
      <c r="D29" s="20">
        <v>0</v>
      </c>
      <c r="E29" s="20">
        <v>1</v>
      </c>
      <c r="F29" s="20">
        <v>0</v>
      </c>
      <c r="G29" s="20">
        <v>26840</v>
      </c>
      <c r="H29" s="20">
        <v>28827</v>
      </c>
      <c r="I29" s="20">
        <v>46913</v>
      </c>
      <c r="J29" s="20">
        <v>57058</v>
      </c>
      <c r="K29"/>
      <c r="L29"/>
      <c r="M29"/>
    </row>
    <row r="30" spans="1:18">
      <c r="A30" s="22">
        <v>0</v>
      </c>
      <c r="B30" s="23">
        <v>0</v>
      </c>
      <c r="C30" s="23">
        <v>0</v>
      </c>
      <c r="D30" s="23">
        <v>0</v>
      </c>
      <c r="E30" s="23">
        <v>1</v>
      </c>
      <c r="F30" s="23">
        <v>1</v>
      </c>
      <c r="G30" s="23">
        <v>1680</v>
      </c>
      <c r="H30" s="23">
        <v>3315</v>
      </c>
      <c r="I30" s="23">
        <v>4907</v>
      </c>
      <c r="J30" s="23">
        <v>7700</v>
      </c>
      <c r="K30"/>
      <c r="L30"/>
      <c r="M30"/>
    </row>
    <row r="31" spans="1:18">
      <c r="A31" s="19">
        <v>1</v>
      </c>
      <c r="B31" s="20">
        <v>0</v>
      </c>
      <c r="C31" s="20">
        <v>0</v>
      </c>
      <c r="D31" s="20">
        <v>0</v>
      </c>
      <c r="E31" s="20">
        <v>1</v>
      </c>
      <c r="F31" s="20">
        <v>0</v>
      </c>
      <c r="G31" s="20">
        <v>270060</v>
      </c>
      <c r="H31" s="20">
        <v>364710</v>
      </c>
      <c r="I31" s="20">
        <v>450989</v>
      </c>
      <c r="J31" s="20">
        <v>554223</v>
      </c>
      <c r="K31"/>
      <c r="L31"/>
      <c r="M31"/>
    </row>
    <row r="32" spans="1:18">
      <c r="A32" s="22">
        <v>1</v>
      </c>
      <c r="B32" s="23">
        <v>0</v>
      </c>
      <c r="C32" s="23">
        <v>0</v>
      </c>
      <c r="D32" s="23">
        <v>0</v>
      </c>
      <c r="E32" s="23">
        <v>1</v>
      </c>
      <c r="F32" s="23">
        <v>1</v>
      </c>
      <c r="G32" s="23">
        <v>40580</v>
      </c>
      <c r="H32" s="23">
        <v>66837</v>
      </c>
      <c r="I32" s="23">
        <v>115360</v>
      </c>
      <c r="J32" s="23">
        <v>123058</v>
      </c>
      <c r="K32"/>
      <c r="L32"/>
      <c r="M32"/>
    </row>
    <row r="33" spans="1:13">
      <c r="A33" s="19">
        <v>0</v>
      </c>
      <c r="B33" s="20">
        <v>1</v>
      </c>
      <c r="C33" s="20">
        <v>0</v>
      </c>
      <c r="D33" s="20">
        <v>0</v>
      </c>
      <c r="E33" s="20">
        <v>1</v>
      </c>
      <c r="F33" s="20">
        <v>0</v>
      </c>
      <c r="G33" s="20">
        <v>2160</v>
      </c>
      <c r="H33" s="20">
        <v>2307</v>
      </c>
      <c r="I33" s="20">
        <v>4005</v>
      </c>
      <c r="J33" s="20">
        <v>4414</v>
      </c>
      <c r="K33"/>
      <c r="L33"/>
      <c r="M33"/>
    </row>
    <row r="34" spans="1:13">
      <c r="A34" s="22">
        <v>0</v>
      </c>
      <c r="B34" s="23">
        <v>1</v>
      </c>
      <c r="C34" s="23">
        <v>0</v>
      </c>
      <c r="D34" s="23">
        <v>0</v>
      </c>
      <c r="E34" s="23">
        <v>1</v>
      </c>
      <c r="F34" s="23">
        <v>1</v>
      </c>
      <c r="G34" s="23">
        <v>80</v>
      </c>
      <c r="H34" s="23">
        <v>156</v>
      </c>
      <c r="I34" s="23">
        <v>495</v>
      </c>
      <c r="J34" s="23">
        <v>545</v>
      </c>
      <c r="K34"/>
      <c r="L34"/>
      <c r="M34"/>
    </row>
    <row r="35" spans="1:13">
      <c r="A35" s="19">
        <v>1</v>
      </c>
      <c r="B35" s="20">
        <v>1</v>
      </c>
      <c r="C35" s="20">
        <v>0</v>
      </c>
      <c r="D35" s="20">
        <v>0</v>
      </c>
      <c r="E35" s="20">
        <v>1</v>
      </c>
      <c r="F35" s="20">
        <v>0</v>
      </c>
      <c r="G35" s="20">
        <v>20040</v>
      </c>
      <c r="H35" s="20">
        <v>32976</v>
      </c>
      <c r="I35" s="20">
        <v>45163</v>
      </c>
      <c r="J35" s="20">
        <v>57262</v>
      </c>
      <c r="K35"/>
      <c r="L35"/>
      <c r="M35"/>
    </row>
    <row r="36" spans="1:13">
      <c r="A36" s="22">
        <v>1</v>
      </c>
      <c r="B36" s="23">
        <v>1</v>
      </c>
      <c r="C36" s="23">
        <v>0</v>
      </c>
      <c r="D36" s="23">
        <v>0</v>
      </c>
      <c r="E36" s="23">
        <v>1</v>
      </c>
      <c r="F36" s="23">
        <v>1</v>
      </c>
      <c r="G36" s="23">
        <v>840</v>
      </c>
      <c r="H36" s="23">
        <v>2730</v>
      </c>
      <c r="I36" s="23">
        <v>6589</v>
      </c>
      <c r="J36" s="23">
        <v>9097</v>
      </c>
      <c r="K36"/>
      <c r="L36"/>
      <c r="M36"/>
    </row>
    <row r="37" spans="1:13">
      <c r="G37" s="3">
        <f>SUM(G29:G36)</f>
        <v>362280</v>
      </c>
      <c r="H37" s="3">
        <f t="shared" ref="H37:J37" si="4">SUM(H29:H36)</f>
        <v>501858</v>
      </c>
      <c r="I37" s="3">
        <f t="shared" si="4"/>
        <v>674421</v>
      </c>
      <c r="J37" s="3">
        <f t="shared" si="4"/>
        <v>813357</v>
      </c>
      <c r="K37"/>
      <c r="L37"/>
      <c r="M37"/>
    </row>
  </sheetData>
  <mergeCells count="1">
    <mergeCell ref="H1:K1"/>
  </mergeCells>
  <conditionalFormatting sqref="H3:K2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R2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workbookViewId="0">
      <selection activeCell="A30" sqref="A30"/>
    </sheetView>
  </sheetViews>
  <sheetFormatPr defaultRowHeight="15"/>
  <cols>
    <col min="1" max="1" width="55" style="3" bestFit="1" customWidth="1"/>
    <col min="2" max="5" width="13.140625" style="3" bestFit="1" customWidth="1"/>
    <col min="6" max="8" width="13.140625" style="9" bestFit="1" customWidth="1"/>
    <col min="9" max="16384" width="9.140625" style="3"/>
  </cols>
  <sheetData>
    <row r="1" spans="1:8" ht="33" customHeight="1" thickBot="1">
      <c r="B1" s="59" t="s">
        <v>58</v>
      </c>
      <c r="C1" s="60"/>
      <c r="D1" s="60"/>
      <c r="E1" s="61"/>
      <c r="F1" s="25"/>
      <c r="G1" s="25"/>
      <c r="H1" s="25"/>
    </row>
    <row r="2" spans="1:8">
      <c r="A2" s="7" t="s">
        <v>0</v>
      </c>
      <c r="B2" s="26">
        <v>1980</v>
      </c>
      <c r="C2" s="27">
        <v>1990</v>
      </c>
      <c r="D2" s="27">
        <v>2000</v>
      </c>
      <c r="E2" s="47" t="s">
        <v>55</v>
      </c>
      <c r="F2" s="8"/>
      <c r="G2" s="8"/>
      <c r="H2" s="8"/>
    </row>
    <row r="3" spans="1:8">
      <c r="A3" s="5" t="str">
        <f>'RT Raw'!A3</f>
        <v>Oil and gas extraction</v>
      </c>
      <c r="B3" s="39">
        <f>'RT Raw'!H3</f>
        <v>5.5205918074417575</v>
      </c>
      <c r="C3" s="40">
        <f>'RT Raw'!I3</f>
        <v>6.5755651997178477</v>
      </c>
      <c r="D3" s="40">
        <f>'RT Raw'!J3</f>
        <v>0</v>
      </c>
      <c r="E3" s="41">
        <f>'RT Raw'!K3</f>
        <v>3.3195755369413433</v>
      </c>
      <c r="F3" s="6"/>
      <c r="G3" s="6"/>
      <c r="H3" s="6"/>
    </row>
    <row r="4" spans="1:8">
      <c r="A4" s="5" t="str">
        <f>'RT Raw'!A4</f>
        <v>Drugs</v>
      </c>
      <c r="B4" s="39">
        <f>'RT Raw'!H4</f>
        <v>0</v>
      </c>
      <c r="C4" s="40">
        <f>'RT Raw'!I4</f>
        <v>4.7822292361584351</v>
      </c>
      <c r="D4" s="40">
        <f>'RT Raw'!J4</f>
        <v>20.017170283843473</v>
      </c>
      <c r="E4" s="41">
        <f>'RT Raw'!K4</f>
        <v>11.802935242458108</v>
      </c>
      <c r="F4" s="6"/>
      <c r="G4" s="6"/>
      <c r="H4" s="6"/>
    </row>
    <row r="5" spans="1:8">
      <c r="A5" s="5" t="str">
        <f>'RT Raw'!A5</f>
        <v>Paints, varnishes, and related products</v>
      </c>
      <c r="B5" s="39">
        <f>'RT Raw'!H5</f>
        <v>0</v>
      </c>
      <c r="C5" s="40">
        <f>'RT Raw'!I5</f>
        <v>4.1844505816386306</v>
      </c>
      <c r="D5" s="40">
        <f>'RT Raw'!J5</f>
        <v>0</v>
      </c>
      <c r="E5" s="41">
        <f>'RT Raw'!K5</f>
        <v>5.2867314106843608</v>
      </c>
      <c r="F5" s="6"/>
      <c r="G5" s="6"/>
      <c r="H5" s="6"/>
    </row>
    <row r="6" spans="1:8">
      <c r="A6" s="5" t="str">
        <f>'RT Raw'!A6</f>
        <v>Industrial and miscellaneous chemicals</v>
      </c>
      <c r="B6" s="39">
        <f>'RT Raw'!H6</f>
        <v>11.041183614883515</v>
      </c>
      <c r="C6" s="40">
        <f>'RT Raw'!I6</f>
        <v>5.3800078906782396</v>
      </c>
      <c r="D6" s="40">
        <f>'RT Raw'!J6</f>
        <v>0</v>
      </c>
      <c r="E6" s="41">
        <f>'RT Raw'!K6</f>
        <v>0</v>
      </c>
      <c r="F6" s="6"/>
      <c r="G6" s="6"/>
      <c r="H6" s="6"/>
    </row>
    <row r="7" spans="1:8">
      <c r="A7" s="5" t="str">
        <f>'RT Raw'!A7</f>
        <v>Petroleum refining</v>
      </c>
      <c r="B7" s="39">
        <f>'RT Raw'!H7</f>
        <v>0</v>
      </c>
      <c r="C7" s="40">
        <f>'RT Raw'!I7</f>
        <v>4.1844505816386306</v>
      </c>
      <c r="D7" s="40">
        <f>'RT Raw'!J7</f>
        <v>0</v>
      </c>
      <c r="E7" s="41">
        <f>'RT Raw'!K7</f>
        <v>0</v>
      </c>
      <c r="F7" s="6"/>
      <c r="G7" s="6"/>
      <c r="H7" s="6"/>
    </row>
    <row r="8" spans="1:8">
      <c r="A8" s="5" t="str">
        <f>'RT Raw'!A8</f>
        <v>Computers and related equipment</v>
      </c>
      <c r="B8" s="39">
        <f>'RT Raw'!H8</f>
        <v>5.5205918074417575</v>
      </c>
      <c r="C8" s="40">
        <f>'RT Raw'!I8</f>
        <v>9.5644584723168702</v>
      </c>
      <c r="D8" s="40">
        <f>'RT Raw'!J8</f>
        <v>0</v>
      </c>
      <c r="E8" s="41">
        <f>'RT Raw'!K8</f>
        <v>0</v>
      </c>
      <c r="F8" s="6"/>
      <c r="G8" s="6"/>
      <c r="H8" s="6"/>
    </row>
    <row r="9" spans="1:8">
      <c r="A9" s="5" t="str">
        <f>'RT Raw'!A9</f>
        <v>Machinery, except electrical, n.e.c</v>
      </c>
      <c r="B9" s="39">
        <f>'RT Raw'!H9</f>
        <v>0</v>
      </c>
      <c r="C9" s="40">
        <f>'RT Raw'!I9</f>
        <v>30.486711380510023</v>
      </c>
      <c r="D9" s="40">
        <f>'RT Raw'!J9</f>
        <v>11.120650157690818</v>
      </c>
      <c r="E9" s="41">
        <f>'RT Raw'!K9</f>
        <v>7.2538872844273792</v>
      </c>
      <c r="F9" s="6"/>
      <c r="G9" s="6"/>
      <c r="H9" s="6"/>
    </row>
    <row r="10" spans="1:8">
      <c r="A10" s="5" t="str">
        <f>'RT Raw'!A10</f>
        <v>Machinery, n.s</v>
      </c>
      <c r="B10" s="39">
        <f>'RT Raw'!H10</f>
        <v>0</v>
      </c>
      <c r="C10" s="40">
        <f>'RT Raw'!I10</f>
        <v>5.3800078906782396</v>
      </c>
      <c r="D10" s="40">
        <f>'RT Raw'!J10</f>
        <v>10.675824151383187</v>
      </c>
      <c r="E10" s="41">
        <f>'RT Raw'!K10</f>
        <v>0</v>
      </c>
      <c r="F10" s="6"/>
      <c r="G10" s="6"/>
      <c r="H10" s="6"/>
    </row>
    <row r="11" spans="1:8">
      <c r="A11" s="5" t="str">
        <f>'RT Raw'!A11</f>
        <v>Radio, TV, and communication equipment</v>
      </c>
      <c r="B11" s="39">
        <f>'RT Raw'!H11</f>
        <v>5.5205918074417575</v>
      </c>
      <c r="C11" s="40">
        <f>'RT Raw'!I11</f>
        <v>6.5755651997178477</v>
      </c>
      <c r="D11" s="40">
        <f>'RT Raw'!J11</f>
        <v>7.5620421072297566</v>
      </c>
      <c r="E11" s="41">
        <f>'RT Raw'!K11</f>
        <v>0</v>
      </c>
      <c r="F11" s="6"/>
      <c r="G11" s="6"/>
      <c r="H11" s="6"/>
    </row>
    <row r="12" spans="1:8">
      <c r="A12" s="5" t="str">
        <f>'RT Raw'!A12</f>
        <v>Electrical machinery, equipment, and supplies, n.e.c</v>
      </c>
      <c r="B12" s="39">
        <f>'RT Raw'!H12</f>
        <v>0</v>
      </c>
      <c r="C12" s="40">
        <f>'RT Raw'!I12</f>
        <v>14.346687708475304</v>
      </c>
      <c r="D12" s="40">
        <f>'RT Raw'!J12</f>
        <v>16.755112904254169</v>
      </c>
      <c r="E12" s="41">
        <f>'RT Raw'!K12</f>
        <v>8.6063069476257041</v>
      </c>
      <c r="F12" s="6"/>
      <c r="G12" s="6"/>
      <c r="H12" s="6"/>
    </row>
    <row r="13" spans="1:8">
      <c r="A13" s="5" t="str">
        <f>'RT Raw'!A13</f>
        <v>Scientific and controlling instruments</v>
      </c>
      <c r="B13" s="39">
        <f>'RT Raw'!H13</f>
        <v>0</v>
      </c>
      <c r="C13" s="40">
        <f>'RT Raw'!I13</f>
        <v>3.5866719271188261</v>
      </c>
      <c r="D13" s="40">
        <f>'RT Raw'!J13</f>
        <v>3.7068833858969401</v>
      </c>
      <c r="E13" s="41">
        <f>'RT Raw'!K13</f>
        <v>1.8442086316340793</v>
      </c>
      <c r="F13" s="6"/>
      <c r="G13" s="6"/>
      <c r="H13" s="6"/>
    </row>
    <row r="14" spans="1:8">
      <c r="A14" s="5" t="str">
        <f>'RT Raw'!A14</f>
        <v>Telephone communications</v>
      </c>
      <c r="B14" s="39">
        <f>'RT Raw'!H14</f>
        <v>5.5205918074417575</v>
      </c>
      <c r="C14" s="40">
        <f>'RT Raw'!I14</f>
        <v>10.162237126836676</v>
      </c>
      <c r="D14" s="40">
        <f>'RT Raw'!J14</f>
        <v>0</v>
      </c>
      <c r="E14" s="41">
        <f>'RT Raw'!K14</f>
        <v>7.6227290107541954</v>
      </c>
      <c r="F14" s="6"/>
      <c r="G14" s="6"/>
      <c r="H14" s="6"/>
    </row>
    <row r="15" spans="1:8">
      <c r="A15" s="5" t="str">
        <f>'RT Raw'!A15</f>
        <v>Electric light and power</v>
      </c>
      <c r="B15" s="39">
        <f>'RT Raw'!H15</f>
        <v>0</v>
      </c>
      <c r="C15" s="40">
        <f>'RT Raw'!I15</f>
        <v>2.3911146180792175</v>
      </c>
      <c r="D15" s="40">
        <f>'RT Raw'!J15</f>
        <v>0</v>
      </c>
      <c r="E15" s="41">
        <f>'RT Raw'!K15</f>
        <v>0</v>
      </c>
      <c r="F15" s="6"/>
      <c r="G15" s="6"/>
      <c r="H15" s="6"/>
    </row>
    <row r="16" spans="1:8">
      <c r="A16" s="5" t="str">
        <f>'RT Raw'!A16</f>
        <v>Professional and commercial equipment and supplies</v>
      </c>
      <c r="B16" s="39">
        <f>'RT Raw'!H16</f>
        <v>0</v>
      </c>
      <c r="C16" s="40">
        <f>'RT Raw'!I16</f>
        <v>10.162237126836676</v>
      </c>
      <c r="D16" s="40">
        <f>'RT Raw'!J16</f>
        <v>10.675824151383187</v>
      </c>
      <c r="E16" s="41">
        <f>'RT Raw'!K16</f>
        <v>31.966282948324046</v>
      </c>
      <c r="F16" s="6"/>
      <c r="G16" s="6"/>
      <c r="H16" s="6"/>
    </row>
    <row r="17" spans="1:8">
      <c r="A17" s="5" t="str">
        <f>'RT Raw'!A17</f>
        <v>Banking</v>
      </c>
      <c r="B17" s="39">
        <f>'RT Raw'!H17</f>
        <v>0</v>
      </c>
      <c r="C17" s="40">
        <f>'RT Raw'!I17</f>
        <v>4.7822292361584351</v>
      </c>
      <c r="D17" s="40">
        <f>'RT Raw'!J17</f>
        <v>6.5241147591786142</v>
      </c>
      <c r="E17" s="41">
        <f>'RT Raw'!K17</f>
        <v>15.737246989944145</v>
      </c>
      <c r="F17" s="6"/>
      <c r="G17" s="6"/>
      <c r="H17" s="6"/>
    </row>
    <row r="18" spans="1:8">
      <c r="A18" s="5" t="str">
        <f>'RT Raw'!A18</f>
        <v>Security, commodity brokerage, and investment companies</v>
      </c>
      <c r="B18" s="39">
        <f>'RT Raw'!H18</f>
        <v>11.041183614883515</v>
      </c>
      <c r="C18" s="40">
        <f>'RT Raw'!I18</f>
        <v>38.855612543787281</v>
      </c>
      <c r="D18" s="40">
        <f>'RT Raw'!J18</f>
        <v>94.599664008089903</v>
      </c>
      <c r="E18" s="41">
        <f>'RT Raw'!K18</f>
        <v>99.46431886613135</v>
      </c>
      <c r="F18" s="6"/>
      <c r="G18" s="6"/>
      <c r="H18" s="6"/>
    </row>
    <row r="19" spans="1:8">
      <c r="A19" s="36" t="str">
        <f>'RT Raw'!A19</f>
        <v>Computer and data processing services</v>
      </c>
      <c r="B19" s="45">
        <f>'RT Raw'!H19</f>
        <v>27.602959037208787</v>
      </c>
      <c r="C19" s="46">
        <f>'RT Raw'!I19</f>
        <v>59.180086797460632</v>
      </c>
      <c r="D19" s="46">
        <f>'RT Raw'!J19</f>
        <v>244.06120212745449</v>
      </c>
      <c r="E19" s="53">
        <f>'RT Raw'!K19</f>
        <v>259.29573360775157</v>
      </c>
      <c r="F19" s="6"/>
      <c r="G19" s="6"/>
      <c r="H19" s="6"/>
    </row>
    <row r="20" spans="1:8">
      <c r="A20" s="5" t="str">
        <f>'RT Raw'!A20</f>
        <v>Electrical repair shops</v>
      </c>
      <c r="B20" s="39">
        <f>'RT Raw'!H20</f>
        <v>33.123550844650545</v>
      </c>
      <c r="C20" s="40">
        <f>'RT Raw'!I20</f>
        <v>0.59777865451980439</v>
      </c>
      <c r="D20" s="40">
        <f>'RT Raw'!J20</f>
        <v>19.424068942099964</v>
      </c>
      <c r="E20" s="41">
        <f>'RT Raw'!K20</f>
        <v>17.089666653142469</v>
      </c>
      <c r="F20" s="6"/>
      <c r="G20" s="6"/>
      <c r="H20" s="6"/>
    </row>
    <row r="21" spans="1:8">
      <c r="A21" s="5" t="str">
        <f>'RT Raw'!A21</f>
        <v>Engineering, architectural, and surveying services</v>
      </c>
      <c r="B21" s="39">
        <f>'RT Raw'!H21</f>
        <v>77.288285304184612</v>
      </c>
      <c r="C21" s="40">
        <f>'RT Raw'!I21</f>
        <v>112.98016570424303</v>
      </c>
      <c r="D21" s="40">
        <f>'RT Raw'!J21</f>
        <v>188.6062266744363</v>
      </c>
      <c r="E21" s="41">
        <f>'RT Raw'!K21</f>
        <v>185.65033558449733</v>
      </c>
      <c r="F21" s="6"/>
      <c r="G21" s="6"/>
      <c r="H21" s="6"/>
    </row>
    <row r="22" spans="1:8">
      <c r="A22" s="5" t="str">
        <f>'RT Raw'!A22</f>
        <v>Research, development, and testing services</v>
      </c>
      <c r="B22" s="39">
        <f>'RT Raw'!H22</f>
        <v>5.5205918074417575</v>
      </c>
      <c r="C22" s="40">
        <f>'RT Raw'!I22</f>
        <v>54.397857561302196</v>
      </c>
      <c r="D22" s="40">
        <f>'RT Raw'!J22</f>
        <v>30.544719099790786</v>
      </c>
      <c r="E22" s="41">
        <f>'RT Raw'!K22</f>
        <v>88.767908802653693</v>
      </c>
      <c r="F22" s="6"/>
      <c r="G22" s="6"/>
      <c r="H22" s="6"/>
    </row>
    <row r="23" spans="1:8">
      <c r="A23" s="5" t="str">
        <f>'RT Raw'!A23</f>
        <v>Management and public relations services</v>
      </c>
      <c r="B23" s="39">
        <f>'RT Raw'!H23</f>
        <v>66.24710168930109</v>
      </c>
      <c r="C23" s="40">
        <f>'RT Raw'!I23</f>
        <v>186.50694021017898</v>
      </c>
      <c r="D23" s="40">
        <f>'RT Raw'!J23</f>
        <v>386.10897347502521</v>
      </c>
      <c r="E23" s="41">
        <f>'RT Raw'!K23</f>
        <v>437.8151291499305</v>
      </c>
      <c r="F23" s="6"/>
      <c r="G23" s="6"/>
      <c r="H23" s="6"/>
    </row>
    <row r="24" spans="1:8">
      <c r="A24" s="5" t="str">
        <f>'RT Raw'!A24</f>
        <v>Agricultural chemicals</v>
      </c>
      <c r="B24" s="39">
        <f>'RT Raw'!H24</f>
        <v>0</v>
      </c>
      <c r="C24" s="40">
        <f>'RT Raw'!I24</f>
        <v>0</v>
      </c>
      <c r="D24" s="40">
        <f>'RT Raw'!J24</f>
        <v>0</v>
      </c>
      <c r="E24" s="41">
        <f>'RT Raw'!K24</f>
        <v>1.721261389525141</v>
      </c>
      <c r="F24" s="6"/>
      <c r="G24" s="6"/>
      <c r="H24" s="6"/>
    </row>
    <row r="25" spans="1:8">
      <c r="A25" s="5" t="str">
        <f>'RT Raw'!A25</f>
        <v>Guided missiles, space vehicles, and parts</v>
      </c>
      <c r="B25" s="39">
        <f>'RT Raw'!H25</f>
        <v>0</v>
      </c>
      <c r="C25" s="40">
        <f>'RT Raw'!I25</f>
        <v>0</v>
      </c>
      <c r="D25" s="40">
        <f>'RT Raw'!J25</f>
        <v>0</v>
      </c>
      <c r="E25" s="41">
        <f>'RT Raw'!K25</f>
        <v>2.2130503579608956</v>
      </c>
      <c r="F25" s="6"/>
      <c r="G25" s="6"/>
      <c r="H25" s="6"/>
    </row>
    <row r="26" spans="1:8" ht="15.75" thickBot="1">
      <c r="A26" s="4">
        <f>'RT Raw'!A26</f>
        <v>23</v>
      </c>
      <c r="B26" s="50">
        <f>'RT Raw'!H26</f>
        <v>253.94722314232084</v>
      </c>
      <c r="C26" s="51">
        <f>'RT Raw'!I26</f>
        <v>575.06306564805175</v>
      </c>
      <c r="D26" s="51">
        <f>'RT Raw'!J26</f>
        <v>1050.3824762277568</v>
      </c>
      <c r="E26" s="52">
        <f>'RT Raw'!K26</f>
        <v>1185.4573084143863</v>
      </c>
    </row>
  </sheetData>
  <mergeCells count="1">
    <mergeCell ref="B1:E1"/>
  </mergeCells>
  <conditionalFormatting sqref="F3:H2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E2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L2" sqref="L2:N30"/>
    </sheetView>
  </sheetViews>
  <sheetFormatPr defaultRowHeight="15"/>
  <cols>
    <col min="1" max="16384" width="9.140625" style="3"/>
  </cols>
  <sheetData>
    <row r="1" spans="1:21">
      <c r="K1" s="58" t="s">
        <v>38</v>
      </c>
      <c r="L1" s="58"/>
      <c r="M1" s="58"/>
      <c r="N1" s="58"/>
      <c r="O1" s="58"/>
      <c r="Q1" s="58"/>
      <c r="R1" s="58"/>
      <c r="S1" s="58"/>
      <c r="T1" s="58"/>
      <c r="U1" s="58"/>
    </row>
    <row r="2" spans="1:21">
      <c r="A2" t="s">
        <v>0</v>
      </c>
      <c r="B2" t="s">
        <v>28</v>
      </c>
      <c r="C2" t="s">
        <v>46</v>
      </c>
      <c r="D2" t="s">
        <v>47</v>
      </c>
      <c r="E2" t="s">
        <v>48</v>
      </c>
      <c r="F2" t="s">
        <v>57</v>
      </c>
      <c r="H2" s="3" t="s">
        <v>46</v>
      </c>
      <c r="I2" s="3" t="s">
        <v>47</v>
      </c>
      <c r="J2" s="3" t="s">
        <v>48</v>
      </c>
      <c r="K2" s="3" t="s">
        <v>57</v>
      </c>
      <c r="L2"/>
      <c r="M2"/>
      <c r="N2"/>
    </row>
    <row r="3" spans="1:21">
      <c r="A3" t="s">
        <v>1</v>
      </c>
      <c r="B3">
        <v>31</v>
      </c>
      <c r="C3"/>
      <c r="D3">
        <v>21</v>
      </c>
      <c r="E3"/>
      <c r="F3"/>
      <c r="H3" s="32">
        <f t="shared" ref="H3:H29" si="0">C3/G$41*100000</f>
        <v>0</v>
      </c>
      <c r="I3" s="32">
        <f t="shared" ref="I3:I29" si="1">D3/H$41*100000</f>
        <v>1.5115656364986958</v>
      </c>
      <c r="J3" s="32">
        <f t="shared" ref="J3:J29" si="2">E3/I$41*100000</f>
        <v>0</v>
      </c>
      <c r="K3" s="32">
        <f t="shared" ref="K3:K29" si="3">F3/J$41*100000</f>
        <v>0</v>
      </c>
      <c r="L3"/>
      <c r="M3"/>
      <c r="N3"/>
      <c r="O3" s="33"/>
      <c r="P3" s="33"/>
      <c r="Q3" s="33"/>
      <c r="R3" s="33"/>
    </row>
    <row r="4" spans="1:21">
      <c r="A4" t="s">
        <v>2</v>
      </c>
      <c r="B4">
        <v>42</v>
      </c>
      <c r="C4"/>
      <c r="D4"/>
      <c r="E4">
        <v>16</v>
      </c>
      <c r="F4"/>
      <c r="H4" s="32">
        <f t="shared" si="0"/>
        <v>0</v>
      </c>
      <c r="I4" s="32">
        <f t="shared" si="1"/>
        <v>0</v>
      </c>
      <c r="J4" s="32">
        <f t="shared" si="2"/>
        <v>1.0614880204442592</v>
      </c>
      <c r="K4" s="32">
        <f t="shared" si="3"/>
        <v>0</v>
      </c>
      <c r="L4"/>
      <c r="M4"/>
      <c r="N4"/>
      <c r="O4" s="33"/>
      <c r="P4" s="33"/>
      <c r="Q4" s="33"/>
      <c r="R4" s="33"/>
    </row>
    <row r="5" spans="1:21">
      <c r="A5" t="s">
        <v>3</v>
      </c>
      <c r="B5">
        <v>180</v>
      </c>
      <c r="C5">
        <v>40</v>
      </c>
      <c r="D5">
        <v>26</v>
      </c>
      <c r="E5"/>
      <c r="F5">
        <v>6</v>
      </c>
      <c r="H5" s="32">
        <f t="shared" si="0"/>
        <v>3.4117466436942392</v>
      </c>
      <c r="I5" s="32">
        <f t="shared" si="1"/>
        <v>1.8714622166174328</v>
      </c>
      <c r="J5" s="32">
        <f t="shared" si="2"/>
        <v>0</v>
      </c>
      <c r="K5" s="32">
        <f t="shared" si="3"/>
        <v>0.40495502974394693</v>
      </c>
      <c r="L5"/>
      <c r="M5"/>
      <c r="N5"/>
      <c r="O5" s="33"/>
      <c r="P5" s="33"/>
      <c r="Q5" s="33"/>
      <c r="R5" s="33"/>
    </row>
    <row r="6" spans="1:21">
      <c r="A6" t="s">
        <v>4</v>
      </c>
      <c r="B6">
        <v>181</v>
      </c>
      <c r="C6">
        <v>20</v>
      </c>
      <c r="D6">
        <v>34</v>
      </c>
      <c r="E6">
        <v>104</v>
      </c>
      <c r="F6">
        <v>173</v>
      </c>
      <c r="H6" s="32">
        <f t="shared" si="0"/>
        <v>1.7058733218471196</v>
      </c>
      <c r="I6" s="32">
        <f t="shared" si="1"/>
        <v>2.4472967448074123</v>
      </c>
      <c r="J6" s="32">
        <f t="shared" si="2"/>
        <v>6.8996721328876855</v>
      </c>
      <c r="K6" s="32">
        <f t="shared" si="3"/>
        <v>11.676203357617137</v>
      </c>
      <c r="L6"/>
      <c r="M6"/>
      <c r="N6"/>
      <c r="O6" s="33"/>
      <c r="P6" s="33"/>
      <c r="Q6" s="33"/>
      <c r="R6" s="33"/>
    </row>
    <row r="7" spans="1:21">
      <c r="A7" t="s">
        <v>27</v>
      </c>
      <c r="B7">
        <v>190</v>
      </c>
      <c r="C7">
        <v>80</v>
      </c>
      <c r="D7">
        <v>44</v>
      </c>
      <c r="E7">
        <v>10</v>
      </c>
      <c r="F7"/>
      <c r="H7" s="32">
        <f t="shared" si="0"/>
        <v>6.8234932873884784</v>
      </c>
      <c r="I7" s="32">
        <f t="shared" si="1"/>
        <v>3.167089905044886</v>
      </c>
      <c r="J7" s="32">
        <f t="shared" si="2"/>
        <v>0.663430012777662</v>
      </c>
      <c r="K7" s="32">
        <f t="shared" si="3"/>
        <v>0</v>
      </c>
      <c r="L7"/>
      <c r="M7"/>
      <c r="N7"/>
      <c r="O7" s="33"/>
      <c r="P7" s="33"/>
      <c r="Q7" s="33"/>
      <c r="R7" s="33"/>
    </row>
    <row r="8" spans="1:21">
      <c r="A8" t="s">
        <v>49</v>
      </c>
      <c r="B8">
        <v>191</v>
      </c>
      <c r="C8"/>
      <c r="D8">
        <v>23</v>
      </c>
      <c r="E8"/>
      <c r="F8"/>
      <c r="H8" s="32">
        <f t="shared" si="0"/>
        <v>0</v>
      </c>
      <c r="I8" s="32">
        <f t="shared" si="1"/>
        <v>1.6555242685461906</v>
      </c>
      <c r="J8" s="32">
        <f t="shared" si="2"/>
        <v>0</v>
      </c>
      <c r="K8" s="32">
        <f t="shared" si="3"/>
        <v>0</v>
      </c>
      <c r="L8"/>
      <c r="M8"/>
      <c r="N8"/>
      <c r="O8" s="33"/>
      <c r="P8" s="33"/>
      <c r="Q8" s="33"/>
      <c r="R8" s="33"/>
    </row>
    <row r="9" spans="1:21">
      <c r="A9" t="s">
        <v>5</v>
      </c>
      <c r="B9">
        <v>192</v>
      </c>
      <c r="C9">
        <v>120</v>
      </c>
      <c r="D9">
        <v>30</v>
      </c>
      <c r="E9">
        <v>18</v>
      </c>
      <c r="F9">
        <v>29</v>
      </c>
      <c r="H9" s="32">
        <f t="shared" si="0"/>
        <v>10.235239931082717</v>
      </c>
      <c r="I9" s="32">
        <f t="shared" si="1"/>
        <v>2.1593794807124223</v>
      </c>
      <c r="J9" s="32">
        <f t="shared" si="2"/>
        <v>1.1941740229997917</v>
      </c>
      <c r="K9" s="32">
        <f t="shared" si="3"/>
        <v>1.9572826437624102</v>
      </c>
      <c r="L9"/>
      <c r="M9"/>
      <c r="N9"/>
      <c r="O9" s="33"/>
      <c r="P9" s="33"/>
      <c r="Q9" s="33"/>
      <c r="R9" s="33"/>
    </row>
    <row r="10" spans="1:21">
      <c r="A10" t="s">
        <v>6</v>
      </c>
      <c r="B10">
        <v>200</v>
      </c>
      <c r="C10">
        <v>20</v>
      </c>
      <c r="D10"/>
      <c r="E10">
        <v>18</v>
      </c>
      <c r="F10"/>
      <c r="H10" s="32">
        <f t="shared" si="0"/>
        <v>1.7058733218471196</v>
      </c>
      <c r="I10" s="32">
        <f t="shared" si="1"/>
        <v>0</v>
      </c>
      <c r="J10" s="32">
        <f t="shared" si="2"/>
        <v>1.1941740229997917</v>
      </c>
      <c r="K10" s="32">
        <f t="shared" si="3"/>
        <v>0</v>
      </c>
      <c r="L10"/>
      <c r="M10"/>
      <c r="N10"/>
      <c r="O10" s="33"/>
      <c r="P10" s="33"/>
      <c r="Q10" s="33"/>
      <c r="R10" s="33"/>
    </row>
    <row r="11" spans="1:21">
      <c r="A11" t="s">
        <v>7</v>
      </c>
      <c r="B11">
        <v>322</v>
      </c>
      <c r="C11">
        <v>260</v>
      </c>
      <c r="D11">
        <v>676</v>
      </c>
      <c r="E11">
        <v>453</v>
      </c>
      <c r="F11">
        <v>330</v>
      </c>
      <c r="H11" s="32">
        <f t="shared" si="0"/>
        <v>22.176353184012555</v>
      </c>
      <c r="I11" s="32">
        <f t="shared" si="1"/>
        <v>48.658017632053252</v>
      </c>
      <c r="J11" s="32">
        <f t="shared" si="2"/>
        <v>30.053379578828089</v>
      </c>
      <c r="K11" s="32">
        <f t="shared" si="3"/>
        <v>22.272526635917082</v>
      </c>
      <c r="L11"/>
      <c r="M11"/>
      <c r="N11"/>
      <c r="O11" s="33"/>
      <c r="P11" s="33"/>
      <c r="Q11" s="33"/>
      <c r="R11" s="33"/>
    </row>
    <row r="12" spans="1:21">
      <c r="A12" t="s">
        <v>8</v>
      </c>
      <c r="B12">
        <v>331</v>
      </c>
      <c r="C12">
        <v>720</v>
      </c>
      <c r="D12">
        <v>1095</v>
      </c>
      <c r="E12">
        <v>1074</v>
      </c>
      <c r="F12">
        <v>597</v>
      </c>
      <c r="H12" s="32">
        <f t="shared" si="0"/>
        <v>61.411439586496314</v>
      </c>
      <c r="I12" s="32">
        <f t="shared" si="1"/>
        <v>78.817351046003424</v>
      </c>
      <c r="J12" s="32">
        <f t="shared" si="2"/>
        <v>71.252383372320907</v>
      </c>
      <c r="K12" s="32">
        <f t="shared" si="3"/>
        <v>40.293025459522717</v>
      </c>
      <c r="L12"/>
      <c r="M12"/>
      <c r="N12"/>
      <c r="O12" s="33"/>
      <c r="P12" s="33"/>
      <c r="Q12" s="33"/>
      <c r="R12" s="33"/>
    </row>
    <row r="13" spans="1:21">
      <c r="A13" t="s">
        <v>9</v>
      </c>
      <c r="B13">
        <v>332</v>
      </c>
      <c r="C13">
        <v>80</v>
      </c>
      <c r="D13">
        <v>125</v>
      </c>
      <c r="E13">
        <v>108</v>
      </c>
      <c r="F13">
        <v>34</v>
      </c>
      <c r="H13" s="32">
        <f t="shared" si="0"/>
        <v>6.8234932873884784</v>
      </c>
      <c r="I13" s="32">
        <f t="shared" si="1"/>
        <v>8.9974145029684269</v>
      </c>
      <c r="J13" s="32">
        <f t="shared" si="2"/>
        <v>7.1650441379987502</v>
      </c>
      <c r="K13" s="32">
        <f t="shared" si="3"/>
        <v>2.2947451685490328</v>
      </c>
      <c r="L13"/>
      <c r="M13"/>
      <c r="N13"/>
      <c r="O13" s="33"/>
      <c r="P13" s="33"/>
      <c r="Q13" s="33"/>
      <c r="R13" s="33"/>
    </row>
    <row r="14" spans="1:21">
      <c r="A14" t="s">
        <v>10</v>
      </c>
      <c r="B14">
        <v>341</v>
      </c>
      <c r="C14">
        <v>160</v>
      </c>
      <c r="D14">
        <v>29</v>
      </c>
      <c r="E14">
        <v>118</v>
      </c>
      <c r="F14">
        <v>121</v>
      </c>
      <c r="H14" s="32">
        <f t="shared" si="0"/>
        <v>13.646986574776957</v>
      </c>
      <c r="I14" s="32">
        <f t="shared" si="1"/>
        <v>2.0874001646886748</v>
      </c>
      <c r="J14" s="32">
        <f t="shared" si="2"/>
        <v>7.8284741507764126</v>
      </c>
      <c r="K14" s="32">
        <f t="shared" si="3"/>
        <v>8.1665930998362626</v>
      </c>
      <c r="L14"/>
      <c r="M14"/>
      <c r="N14"/>
      <c r="O14" s="33"/>
      <c r="P14" s="33"/>
      <c r="Q14" s="33"/>
      <c r="R14" s="33"/>
    </row>
    <row r="15" spans="1:21">
      <c r="A15" t="s">
        <v>11</v>
      </c>
      <c r="B15">
        <v>342</v>
      </c>
      <c r="C15">
        <v>600</v>
      </c>
      <c r="D15">
        <v>809</v>
      </c>
      <c r="E15">
        <v>1464</v>
      </c>
      <c r="F15">
        <v>1269</v>
      </c>
      <c r="H15" s="32">
        <f t="shared" si="0"/>
        <v>51.176199655413591</v>
      </c>
      <c r="I15" s="32">
        <f t="shared" si="1"/>
        <v>58.231266663211656</v>
      </c>
      <c r="J15" s="32">
        <f t="shared" si="2"/>
        <v>97.126153870649716</v>
      </c>
      <c r="K15" s="32">
        <f t="shared" si="3"/>
        <v>85.647988790844778</v>
      </c>
      <c r="L15"/>
      <c r="M15"/>
      <c r="N15"/>
      <c r="O15" s="33"/>
      <c r="P15" s="33"/>
      <c r="Q15" s="33"/>
      <c r="R15" s="33"/>
    </row>
    <row r="16" spans="1:21">
      <c r="A16" t="s">
        <v>12</v>
      </c>
      <c r="B16">
        <v>352</v>
      </c>
      <c r="C16">
        <v>20</v>
      </c>
      <c r="D16">
        <v>23</v>
      </c>
      <c r="E16">
        <v>16</v>
      </c>
      <c r="F16"/>
      <c r="H16" s="32">
        <f t="shared" si="0"/>
        <v>1.7058733218471196</v>
      </c>
      <c r="I16" s="32">
        <f t="shared" si="1"/>
        <v>1.6555242685461906</v>
      </c>
      <c r="J16" s="32">
        <f t="shared" si="2"/>
        <v>1.0614880204442592</v>
      </c>
      <c r="K16" s="32">
        <f t="shared" si="3"/>
        <v>0</v>
      </c>
      <c r="L16"/>
      <c r="M16"/>
      <c r="N16"/>
      <c r="O16" s="33"/>
      <c r="P16" s="33"/>
      <c r="Q16" s="33"/>
      <c r="R16" s="33"/>
    </row>
    <row r="17" spans="1:18">
      <c r="A17" t="s">
        <v>13</v>
      </c>
      <c r="B17">
        <v>362</v>
      </c>
      <c r="C17">
        <v>60</v>
      </c>
      <c r="D17">
        <v>133</v>
      </c>
      <c r="E17">
        <v>39</v>
      </c>
      <c r="F17">
        <v>160</v>
      </c>
      <c r="H17" s="32">
        <f t="shared" si="0"/>
        <v>5.1176199655413583</v>
      </c>
      <c r="I17" s="32">
        <f t="shared" si="1"/>
        <v>9.5732490311584062</v>
      </c>
      <c r="J17" s="32">
        <f t="shared" si="2"/>
        <v>2.5873770498328819</v>
      </c>
      <c r="K17" s="32">
        <f t="shared" si="3"/>
        <v>10.798800793171919</v>
      </c>
      <c r="L17"/>
      <c r="M17"/>
      <c r="N17"/>
      <c r="O17" s="33"/>
      <c r="P17" s="33"/>
      <c r="Q17" s="33"/>
      <c r="R17" s="33"/>
    </row>
    <row r="18" spans="1:18">
      <c r="A18" t="s">
        <v>14</v>
      </c>
      <c r="B18">
        <v>370</v>
      </c>
      <c r="C18">
        <v>40</v>
      </c>
      <c r="D18">
        <v>39</v>
      </c>
      <c r="E18"/>
      <c r="F18">
        <v>17</v>
      </c>
      <c r="H18" s="32">
        <f t="shared" si="0"/>
        <v>3.4117466436942392</v>
      </c>
      <c r="I18" s="32">
        <f t="shared" si="1"/>
        <v>2.8071933249261494</v>
      </c>
      <c r="J18" s="32">
        <f t="shared" si="2"/>
        <v>0</v>
      </c>
      <c r="K18" s="32">
        <f t="shared" si="3"/>
        <v>1.1473725842745164</v>
      </c>
      <c r="L18"/>
      <c r="M18"/>
      <c r="N18"/>
      <c r="O18" s="33"/>
      <c r="P18" s="33"/>
      <c r="Q18" s="33"/>
      <c r="R18" s="33"/>
    </row>
    <row r="19" spans="1:18">
      <c r="A19" t="s">
        <v>15</v>
      </c>
      <c r="B19">
        <v>371</v>
      </c>
      <c r="C19">
        <v>60</v>
      </c>
      <c r="D19">
        <v>91</v>
      </c>
      <c r="E19">
        <v>66</v>
      </c>
      <c r="F19">
        <v>112</v>
      </c>
      <c r="H19" s="32">
        <f t="shared" si="0"/>
        <v>5.1176199655413583</v>
      </c>
      <c r="I19" s="32">
        <f t="shared" si="1"/>
        <v>6.550117758161015</v>
      </c>
      <c r="J19" s="32">
        <f t="shared" si="2"/>
        <v>4.3786380843325698</v>
      </c>
      <c r="K19" s="32">
        <f t="shared" si="3"/>
        <v>7.559160555220342</v>
      </c>
      <c r="L19"/>
      <c r="M19"/>
      <c r="N19"/>
      <c r="O19" s="33"/>
      <c r="P19" s="33"/>
      <c r="Q19" s="33"/>
      <c r="R19" s="33"/>
    </row>
    <row r="20" spans="1:18">
      <c r="A20" t="s">
        <v>16</v>
      </c>
      <c r="B20">
        <v>441</v>
      </c>
      <c r="C20"/>
      <c r="D20">
        <v>377</v>
      </c>
      <c r="E20"/>
      <c r="F20">
        <v>138</v>
      </c>
      <c r="H20" s="32">
        <f t="shared" si="0"/>
        <v>0</v>
      </c>
      <c r="I20" s="32">
        <f t="shared" si="1"/>
        <v>27.136202140952779</v>
      </c>
      <c r="J20" s="32">
        <f t="shared" si="2"/>
        <v>0</v>
      </c>
      <c r="K20" s="32">
        <f t="shared" si="3"/>
        <v>9.3139656841107801</v>
      </c>
      <c r="L20"/>
      <c r="M20"/>
      <c r="N20"/>
      <c r="O20" s="33"/>
      <c r="P20" s="33"/>
      <c r="Q20" s="33"/>
      <c r="R20" s="33"/>
    </row>
    <row r="21" spans="1:18">
      <c r="A21" t="s">
        <v>17</v>
      </c>
      <c r="B21">
        <v>450</v>
      </c>
      <c r="C21"/>
      <c r="D21">
        <v>28</v>
      </c>
      <c r="E21"/>
      <c r="F21"/>
      <c r="H21" s="32">
        <f t="shared" si="0"/>
        <v>0</v>
      </c>
      <c r="I21" s="32">
        <f t="shared" si="1"/>
        <v>2.0154208486649279</v>
      </c>
      <c r="J21" s="32">
        <f t="shared" si="2"/>
        <v>0</v>
      </c>
      <c r="K21" s="32">
        <f t="shared" si="3"/>
        <v>0</v>
      </c>
      <c r="L21"/>
      <c r="M21"/>
      <c r="N21"/>
      <c r="O21" s="33"/>
      <c r="P21" s="33"/>
      <c r="Q21" s="33"/>
      <c r="R21" s="33"/>
    </row>
    <row r="22" spans="1:18">
      <c r="A22" t="s">
        <v>19</v>
      </c>
      <c r="B22">
        <v>510</v>
      </c>
      <c r="C22"/>
      <c r="D22">
        <v>279</v>
      </c>
      <c r="E22">
        <v>317</v>
      </c>
      <c r="F22">
        <v>546</v>
      </c>
      <c r="H22" s="32">
        <f t="shared" si="0"/>
        <v>0</v>
      </c>
      <c r="I22" s="32">
        <f t="shared" si="1"/>
        <v>20.082229170625528</v>
      </c>
      <c r="J22" s="32">
        <f t="shared" si="2"/>
        <v>21.030731405051888</v>
      </c>
      <c r="K22" s="32">
        <f t="shared" si="3"/>
        <v>36.850907706699175</v>
      </c>
      <c r="L22"/>
      <c r="M22"/>
      <c r="N22"/>
      <c r="O22" s="33"/>
      <c r="P22" s="33"/>
      <c r="Q22" s="33"/>
      <c r="R22" s="33"/>
    </row>
    <row r="23" spans="1:18">
      <c r="A23" t="s">
        <v>20</v>
      </c>
      <c r="B23">
        <v>700</v>
      </c>
      <c r="C23">
        <v>20</v>
      </c>
      <c r="D23">
        <v>170</v>
      </c>
      <c r="E23">
        <v>27</v>
      </c>
      <c r="F23">
        <v>60</v>
      </c>
      <c r="H23" s="32">
        <f t="shared" si="0"/>
        <v>1.7058733218471196</v>
      </c>
      <c r="I23" s="32">
        <f t="shared" si="1"/>
        <v>12.236483724037061</v>
      </c>
      <c r="J23" s="32">
        <f t="shared" si="2"/>
        <v>1.7912610344996875</v>
      </c>
      <c r="K23" s="32">
        <f t="shared" si="3"/>
        <v>4.0495502974394695</v>
      </c>
      <c r="L23"/>
      <c r="M23"/>
      <c r="N23"/>
      <c r="O23" s="33"/>
      <c r="P23" s="33"/>
      <c r="Q23" s="33"/>
      <c r="R23" s="33"/>
    </row>
    <row r="24" spans="1:18">
      <c r="A24" t="s">
        <v>21</v>
      </c>
      <c r="B24">
        <v>710</v>
      </c>
      <c r="C24">
        <v>700</v>
      </c>
      <c r="D24">
        <v>1349</v>
      </c>
      <c r="E24">
        <v>2669</v>
      </c>
      <c r="F24">
        <v>2741</v>
      </c>
      <c r="H24" s="32">
        <f t="shared" si="0"/>
        <v>59.705566264649192</v>
      </c>
      <c r="I24" s="32">
        <f t="shared" si="1"/>
        <v>97.10009731603526</v>
      </c>
      <c r="J24" s="32">
        <f t="shared" si="2"/>
        <v>177.06947041035801</v>
      </c>
      <c r="K24" s="32">
        <f t="shared" si="3"/>
        <v>184.99695608802642</v>
      </c>
      <c r="L24"/>
      <c r="M24"/>
      <c r="N24"/>
      <c r="O24" s="33"/>
      <c r="P24" s="33"/>
      <c r="Q24" s="33"/>
      <c r="R24" s="33"/>
    </row>
    <row r="25" spans="1:18">
      <c r="A25" t="s">
        <v>22</v>
      </c>
      <c r="B25">
        <v>732</v>
      </c>
      <c r="C25">
        <v>740</v>
      </c>
      <c r="D25">
        <v>2359</v>
      </c>
      <c r="E25">
        <v>4429</v>
      </c>
      <c r="F25">
        <v>5108</v>
      </c>
      <c r="H25" s="32">
        <f t="shared" si="0"/>
        <v>63.117312908343422</v>
      </c>
      <c r="I25" s="32">
        <f t="shared" si="1"/>
        <v>169.79920650002015</v>
      </c>
      <c r="J25" s="32">
        <f t="shared" si="2"/>
        <v>293.83315265922653</v>
      </c>
      <c r="K25" s="32">
        <f t="shared" si="3"/>
        <v>344.75171532201347</v>
      </c>
      <c r="L25"/>
      <c r="M25"/>
      <c r="N25"/>
      <c r="O25" s="33"/>
      <c r="P25" s="33"/>
      <c r="Q25" s="33"/>
      <c r="R25" s="33"/>
    </row>
    <row r="26" spans="1:18">
      <c r="A26" t="s">
        <v>23</v>
      </c>
      <c r="B26">
        <v>752</v>
      </c>
      <c r="C26">
        <v>600</v>
      </c>
      <c r="D26">
        <v>145</v>
      </c>
      <c r="E26">
        <v>332</v>
      </c>
      <c r="F26">
        <v>353</v>
      </c>
      <c r="H26" s="32">
        <f t="shared" si="0"/>
        <v>51.176199655413591</v>
      </c>
      <c r="I26" s="32">
        <f t="shared" si="1"/>
        <v>10.437000823443375</v>
      </c>
      <c r="J26" s="32">
        <f t="shared" si="2"/>
        <v>22.025876424218382</v>
      </c>
      <c r="K26" s="32">
        <f t="shared" si="3"/>
        <v>23.824854249935544</v>
      </c>
      <c r="L26"/>
      <c r="M26"/>
      <c r="N26"/>
      <c r="O26" s="33"/>
      <c r="P26" s="33"/>
      <c r="Q26" s="33"/>
      <c r="R26" s="33"/>
    </row>
    <row r="27" spans="1:18">
      <c r="A27" t="s">
        <v>24</v>
      </c>
      <c r="B27">
        <v>882</v>
      </c>
      <c r="C27">
        <v>1700</v>
      </c>
      <c r="D27">
        <v>1660</v>
      </c>
      <c r="E27">
        <v>2431</v>
      </c>
      <c r="F27">
        <v>3122</v>
      </c>
      <c r="H27" s="32">
        <f t="shared" si="0"/>
        <v>144.99923235700516</v>
      </c>
      <c r="I27" s="32">
        <f t="shared" si="1"/>
        <v>119.48566459942072</v>
      </c>
      <c r="J27" s="32">
        <f t="shared" si="2"/>
        <v>161.27983610624963</v>
      </c>
      <c r="K27" s="32">
        <f t="shared" si="3"/>
        <v>210.71160047676707</v>
      </c>
      <c r="L27"/>
      <c r="M27"/>
      <c r="N27"/>
      <c r="O27" s="33"/>
      <c r="P27" s="33"/>
      <c r="Q27" s="33"/>
      <c r="R27" s="33"/>
    </row>
    <row r="28" spans="1:18">
      <c r="A28" t="s">
        <v>25</v>
      </c>
      <c r="B28">
        <v>891</v>
      </c>
      <c r="C28">
        <v>340</v>
      </c>
      <c r="D28">
        <v>648</v>
      </c>
      <c r="E28">
        <v>623</v>
      </c>
      <c r="F28">
        <v>850</v>
      </c>
      <c r="H28" s="32">
        <f t="shared" si="0"/>
        <v>28.999846471401035</v>
      </c>
      <c r="I28" s="32">
        <f t="shared" si="1"/>
        <v>46.642596783388328</v>
      </c>
      <c r="J28" s="32">
        <f t="shared" si="2"/>
        <v>41.331689796048344</v>
      </c>
      <c r="K28" s="32">
        <f t="shared" si="3"/>
        <v>57.368629213725818</v>
      </c>
      <c r="L28"/>
      <c r="M28"/>
      <c r="N28"/>
      <c r="O28" s="33"/>
      <c r="P28" s="33"/>
      <c r="Q28" s="33"/>
      <c r="R28" s="33"/>
    </row>
    <row r="29" spans="1:18">
      <c r="A29" t="s">
        <v>26</v>
      </c>
      <c r="B29">
        <v>892</v>
      </c>
      <c r="C29">
        <v>1980</v>
      </c>
      <c r="D29">
        <v>4455</v>
      </c>
      <c r="E29">
        <v>6026</v>
      </c>
      <c r="F29">
        <v>7219</v>
      </c>
      <c r="H29" s="32">
        <f t="shared" si="0"/>
        <v>168.88145886286486</v>
      </c>
      <c r="I29" s="32">
        <f t="shared" si="1"/>
        <v>320.66785288579479</v>
      </c>
      <c r="J29" s="32">
        <f t="shared" si="2"/>
        <v>399.78292569981915</v>
      </c>
      <c r="K29" s="32">
        <f t="shared" si="3"/>
        <v>487.2283932869255</v>
      </c>
      <c r="L29"/>
      <c r="M29"/>
      <c r="N29"/>
      <c r="O29" s="33"/>
      <c r="P29" s="33"/>
      <c r="Q29" s="33"/>
      <c r="R29" s="33"/>
    </row>
    <row r="30" spans="1:18">
      <c r="A30" s="3">
        <f>COUNTA(A3:A29)</f>
        <v>27</v>
      </c>
      <c r="C30" s="3">
        <f>SUM(C3:C29)</f>
        <v>8360</v>
      </c>
      <c r="D30" s="3">
        <f t="shared" ref="D30:F30" si="4">SUM(D3:D29)</f>
        <v>14668</v>
      </c>
      <c r="E30" s="3">
        <f t="shared" si="4"/>
        <v>20358</v>
      </c>
      <c r="F30" s="3">
        <f t="shared" si="4"/>
        <v>22985</v>
      </c>
      <c r="H30" s="34">
        <f>C30/G41*100000</f>
        <v>713.05504853209595</v>
      </c>
      <c r="I30" s="34">
        <f>D30/H41*100000</f>
        <v>1055.7926074363272</v>
      </c>
      <c r="J30" s="34">
        <f>E30/I41*100000</f>
        <v>1350.6108200127644</v>
      </c>
      <c r="K30" s="34">
        <f>F30/J41*100000</f>
        <v>1551.3152264441035</v>
      </c>
      <c r="L30"/>
      <c r="M30"/>
      <c r="N30"/>
      <c r="O30" s="32"/>
      <c r="P30" s="32"/>
      <c r="Q30" s="32"/>
      <c r="R30" s="32"/>
    </row>
    <row r="32" spans="1:18">
      <c r="A32" s="16" t="s">
        <v>40</v>
      </c>
      <c r="B32" s="17" t="s">
        <v>41</v>
      </c>
      <c r="C32" s="17" t="s">
        <v>36</v>
      </c>
      <c r="D32" s="17" t="s">
        <v>42</v>
      </c>
      <c r="E32" s="17" t="s">
        <v>43</v>
      </c>
      <c r="F32" s="17" t="s">
        <v>37</v>
      </c>
      <c r="G32" s="17" t="s">
        <v>32</v>
      </c>
      <c r="H32" s="17" t="s">
        <v>33</v>
      </c>
      <c r="I32" s="17" t="s">
        <v>34</v>
      </c>
      <c r="J32" s="17" t="s">
        <v>54</v>
      </c>
      <c r="K32" s="17" t="s">
        <v>44</v>
      </c>
      <c r="L32" s="17" t="s">
        <v>35</v>
      </c>
      <c r="M32" s="18" t="s">
        <v>45</v>
      </c>
    </row>
    <row r="33" spans="1:13">
      <c r="A33" s="19">
        <v>0</v>
      </c>
      <c r="B33" s="20">
        <v>0</v>
      </c>
      <c r="C33" s="20">
        <v>0</v>
      </c>
      <c r="D33" s="20">
        <v>1</v>
      </c>
      <c r="E33" s="20">
        <v>0</v>
      </c>
      <c r="F33" s="20">
        <v>0</v>
      </c>
      <c r="G33" s="20">
        <v>82100</v>
      </c>
      <c r="H33" s="20">
        <v>89259</v>
      </c>
      <c r="I33" s="20">
        <v>105828</v>
      </c>
      <c r="J33" s="20">
        <v>106821</v>
      </c>
      <c r="K33" s="20">
        <v>128292</v>
      </c>
      <c r="L33" s="20">
        <v>144101</v>
      </c>
      <c r="M33" s="21">
        <v>122425</v>
      </c>
    </row>
    <row r="34" spans="1:13">
      <c r="A34" s="22">
        <v>0</v>
      </c>
      <c r="B34" s="23">
        <v>0</v>
      </c>
      <c r="C34" s="23">
        <v>0</v>
      </c>
      <c r="D34" s="23">
        <v>1</v>
      </c>
      <c r="E34" s="23">
        <v>0</v>
      </c>
      <c r="F34" s="23">
        <v>1</v>
      </c>
      <c r="G34" s="23">
        <v>14540</v>
      </c>
      <c r="H34" s="23">
        <v>15957</v>
      </c>
      <c r="I34" s="23">
        <v>24872</v>
      </c>
      <c r="J34" s="23">
        <v>27369</v>
      </c>
      <c r="K34" s="23">
        <v>33877</v>
      </c>
      <c r="L34" s="23">
        <v>29640</v>
      </c>
      <c r="M34" s="24">
        <v>28100</v>
      </c>
    </row>
    <row r="35" spans="1:13">
      <c r="A35" s="19">
        <v>1</v>
      </c>
      <c r="B35" s="20">
        <v>0</v>
      </c>
      <c r="C35" s="20">
        <v>0</v>
      </c>
      <c r="D35" s="20">
        <v>1</v>
      </c>
      <c r="E35" s="20">
        <v>0</v>
      </c>
      <c r="F35" s="20">
        <v>0</v>
      </c>
      <c r="G35" s="20">
        <v>717340</v>
      </c>
      <c r="H35" s="20">
        <v>865362</v>
      </c>
      <c r="I35" s="20">
        <v>854862</v>
      </c>
      <c r="J35" s="20">
        <v>869204</v>
      </c>
      <c r="K35" s="20">
        <v>879445</v>
      </c>
      <c r="L35" s="20">
        <v>940832</v>
      </c>
      <c r="M35" s="21">
        <v>972914</v>
      </c>
    </row>
    <row r="36" spans="1:13">
      <c r="A36" s="22">
        <v>1</v>
      </c>
      <c r="B36" s="23">
        <v>0</v>
      </c>
      <c r="C36" s="23">
        <v>0</v>
      </c>
      <c r="D36" s="23">
        <v>1</v>
      </c>
      <c r="E36" s="23">
        <v>0</v>
      </c>
      <c r="F36" s="23">
        <v>1</v>
      </c>
      <c r="G36" s="23">
        <v>265440</v>
      </c>
      <c r="H36" s="23">
        <v>294543</v>
      </c>
      <c r="I36" s="23">
        <v>384581</v>
      </c>
      <c r="J36" s="23">
        <v>326451</v>
      </c>
      <c r="K36" s="23">
        <v>313755</v>
      </c>
      <c r="L36" s="23">
        <v>331254</v>
      </c>
      <c r="M36" s="24">
        <v>348636</v>
      </c>
    </row>
    <row r="37" spans="1:13">
      <c r="A37" s="19">
        <v>0</v>
      </c>
      <c r="B37" s="20">
        <v>1</v>
      </c>
      <c r="C37" s="20">
        <v>0</v>
      </c>
      <c r="D37" s="20">
        <v>1</v>
      </c>
      <c r="E37" s="20">
        <v>0</v>
      </c>
      <c r="F37" s="20">
        <v>0</v>
      </c>
      <c r="G37" s="20">
        <v>7480</v>
      </c>
      <c r="H37" s="20">
        <v>8962</v>
      </c>
      <c r="I37" s="20">
        <v>10581</v>
      </c>
      <c r="J37" s="20">
        <v>10022</v>
      </c>
      <c r="K37" s="20">
        <v>11119</v>
      </c>
      <c r="L37" s="20">
        <v>12067</v>
      </c>
      <c r="M37" s="21">
        <v>9312</v>
      </c>
    </row>
    <row r="38" spans="1:13">
      <c r="A38" s="22">
        <v>0</v>
      </c>
      <c r="B38" s="23">
        <v>1</v>
      </c>
      <c r="C38" s="23">
        <v>0</v>
      </c>
      <c r="D38" s="23">
        <v>1</v>
      </c>
      <c r="E38" s="23">
        <v>0</v>
      </c>
      <c r="F38" s="23">
        <v>1</v>
      </c>
      <c r="G38" s="23">
        <v>440</v>
      </c>
      <c r="H38" s="23">
        <v>957</v>
      </c>
      <c r="I38" s="23">
        <v>1616</v>
      </c>
      <c r="J38" s="23">
        <v>2186</v>
      </c>
      <c r="K38" s="23">
        <v>1891</v>
      </c>
      <c r="L38" s="23">
        <v>3458</v>
      </c>
      <c r="M38" s="24">
        <v>2773</v>
      </c>
    </row>
    <row r="39" spans="1:13">
      <c r="A39" s="19">
        <v>1</v>
      </c>
      <c r="B39" s="20">
        <v>1</v>
      </c>
      <c r="C39" s="20">
        <v>0</v>
      </c>
      <c r="D39" s="20">
        <v>1</v>
      </c>
      <c r="E39" s="20">
        <v>0</v>
      </c>
      <c r="F39" s="20">
        <v>0</v>
      </c>
      <c r="G39" s="20">
        <v>77160</v>
      </c>
      <c r="H39" s="20">
        <v>100537</v>
      </c>
      <c r="I39" s="20">
        <v>106236</v>
      </c>
      <c r="J39" s="20">
        <v>118794</v>
      </c>
      <c r="K39" s="20">
        <v>119037</v>
      </c>
      <c r="L39" s="20">
        <v>115935</v>
      </c>
      <c r="M39" s="21">
        <v>115431</v>
      </c>
    </row>
    <row r="40" spans="1:13">
      <c r="A40" s="22">
        <v>1</v>
      </c>
      <c r="B40" s="23">
        <v>1</v>
      </c>
      <c r="C40" s="23">
        <v>0</v>
      </c>
      <c r="D40" s="23">
        <v>1</v>
      </c>
      <c r="E40" s="23">
        <v>0</v>
      </c>
      <c r="F40" s="23">
        <v>1</v>
      </c>
      <c r="G40" s="23">
        <v>7920</v>
      </c>
      <c r="H40" s="23">
        <v>13711</v>
      </c>
      <c r="I40" s="23">
        <v>18742</v>
      </c>
      <c r="J40" s="23">
        <v>20799</v>
      </c>
      <c r="K40" s="23">
        <v>17448</v>
      </c>
      <c r="L40" s="23">
        <v>23725</v>
      </c>
      <c r="M40" s="24">
        <v>21583</v>
      </c>
    </row>
    <row r="41" spans="1:13">
      <c r="G41" s="3">
        <f t="shared" ref="G41:M41" si="5">SUM(G33:G40)</f>
        <v>1172420</v>
      </c>
      <c r="H41" s="3">
        <f t="shared" si="5"/>
        <v>1389288</v>
      </c>
      <c r="I41" s="3">
        <f t="shared" si="5"/>
        <v>1507318</v>
      </c>
      <c r="J41" s="3">
        <f t="shared" si="5"/>
        <v>1481646</v>
      </c>
      <c r="K41" s="3">
        <f t="shared" si="5"/>
        <v>1504864</v>
      </c>
      <c r="L41" s="3">
        <f t="shared" si="5"/>
        <v>1601012</v>
      </c>
      <c r="M41" s="3">
        <f t="shared" si="5"/>
        <v>1621174</v>
      </c>
    </row>
  </sheetData>
  <mergeCells count="2">
    <mergeCell ref="K1:O1"/>
    <mergeCell ref="Q1:U1"/>
  </mergeCells>
  <conditionalFormatting sqref="H3:K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R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workbookViewId="0">
      <selection activeCell="H19" sqref="H19"/>
    </sheetView>
  </sheetViews>
  <sheetFormatPr defaultRowHeight="15"/>
  <cols>
    <col min="1" max="1" width="55" style="3" bestFit="1" customWidth="1"/>
    <col min="2" max="5" width="13.140625" style="3" bestFit="1" customWidth="1"/>
    <col min="6" max="8" width="13.140625" style="9" bestFit="1" customWidth="1"/>
    <col min="9" max="16384" width="9.140625" style="3"/>
  </cols>
  <sheetData>
    <row r="1" spans="1:8" ht="32.25" customHeight="1" thickBot="1">
      <c r="B1" s="59" t="s">
        <v>59</v>
      </c>
      <c r="C1" s="60"/>
      <c r="D1" s="60"/>
      <c r="E1" s="61"/>
      <c r="F1" s="25"/>
      <c r="G1" s="25"/>
      <c r="H1" s="25"/>
    </row>
    <row r="2" spans="1:8">
      <c r="A2" s="7" t="str">
        <f>'SV Raw'!A2</f>
        <v>ind1990</v>
      </c>
      <c r="B2" s="26">
        <v>1980</v>
      </c>
      <c r="C2" s="27">
        <v>1990</v>
      </c>
      <c r="D2" s="27">
        <v>2000</v>
      </c>
      <c r="E2" s="47" t="s">
        <v>55</v>
      </c>
      <c r="F2" s="8"/>
      <c r="G2" s="8"/>
      <c r="H2" s="8"/>
    </row>
    <row r="3" spans="1:8">
      <c r="A3" s="5" t="str">
        <f>'SV Raw'!A3</f>
        <v>Forestry</v>
      </c>
      <c r="B3" s="39">
        <f>'SV Raw'!H3</f>
        <v>0</v>
      </c>
      <c r="C3" s="40">
        <f>'SV Raw'!I3</f>
        <v>1.5115656364986958</v>
      </c>
      <c r="D3" s="40">
        <f>'SV Raw'!J3</f>
        <v>0</v>
      </c>
      <c r="E3" s="41">
        <f>'SV Raw'!K3</f>
        <v>0</v>
      </c>
      <c r="F3" s="6"/>
      <c r="G3" s="6"/>
      <c r="H3" s="6"/>
    </row>
    <row r="4" spans="1:8">
      <c r="A4" s="5" t="str">
        <f>'SV Raw'!A4</f>
        <v>Oil and gas extraction</v>
      </c>
      <c r="B4" s="39">
        <f>'SV Raw'!H4</f>
        <v>0</v>
      </c>
      <c r="C4" s="40">
        <f>'SV Raw'!I4</f>
        <v>0</v>
      </c>
      <c r="D4" s="40">
        <f>'SV Raw'!J4</f>
        <v>1.0614880204442592</v>
      </c>
      <c r="E4" s="41">
        <f>'SV Raw'!K4</f>
        <v>0</v>
      </c>
      <c r="F4" s="6"/>
      <c r="G4" s="6"/>
      <c r="H4" s="6"/>
    </row>
    <row r="5" spans="1:8">
      <c r="A5" s="5" t="str">
        <f>'SV Raw'!A5</f>
        <v>Plastics, synthetics, and resins</v>
      </c>
      <c r="B5" s="39">
        <f>'SV Raw'!H5</f>
        <v>3.4117466436942392</v>
      </c>
      <c r="C5" s="40">
        <f>'SV Raw'!I5</f>
        <v>1.8714622166174328</v>
      </c>
      <c r="D5" s="40">
        <f>'SV Raw'!J5</f>
        <v>0</v>
      </c>
      <c r="E5" s="41">
        <f>'SV Raw'!K5</f>
        <v>0.40495502974394693</v>
      </c>
      <c r="F5" s="6"/>
      <c r="G5" s="6"/>
      <c r="H5" s="6"/>
    </row>
    <row r="6" spans="1:8">
      <c r="A6" s="5" t="str">
        <f>'SV Raw'!A6</f>
        <v>Drugs</v>
      </c>
      <c r="B6" s="39">
        <f>'SV Raw'!H6</f>
        <v>1.7058733218471196</v>
      </c>
      <c r="C6" s="40">
        <f>'SV Raw'!I6</f>
        <v>2.4472967448074123</v>
      </c>
      <c r="D6" s="40">
        <f>'SV Raw'!J6</f>
        <v>6.8996721328876855</v>
      </c>
      <c r="E6" s="41">
        <f>'SV Raw'!K6</f>
        <v>11.676203357617137</v>
      </c>
      <c r="F6" s="6"/>
      <c r="G6" s="6"/>
      <c r="H6" s="6"/>
    </row>
    <row r="7" spans="1:8">
      <c r="A7" s="5" t="str">
        <f>'SV Raw'!A7</f>
        <v>Paints, varnishes, and related products</v>
      </c>
      <c r="B7" s="39">
        <f>'SV Raw'!H7</f>
        <v>6.8234932873884784</v>
      </c>
      <c r="C7" s="40">
        <f>'SV Raw'!I7</f>
        <v>3.167089905044886</v>
      </c>
      <c r="D7" s="40">
        <f>'SV Raw'!J7</f>
        <v>0.663430012777662</v>
      </c>
      <c r="E7" s="41">
        <f>'SV Raw'!K7</f>
        <v>0</v>
      </c>
      <c r="F7" s="6"/>
      <c r="G7" s="6"/>
      <c r="H7" s="6"/>
    </row>
    <row r="8" spans="1:8">
      <c r="A8" s="5" t="str">
        <f>'SV Raw'!A8</f>
        <v>Agricultural chemicals</v>
      </c>
      <c r="B8" s="39">
        <f>'SV Raw'!H8</f>
        <v>0</v>
      </c>
      <c r="C8" s="40">
        <f>'SV Raw'!I8</f>
        <v>1.6555242685461906</v>
      </c>
      <c r="D8" s="40">
        <f>'SV Raw'!J8</f>
        <v>0</v>
      </c>
      <c r="E8" s="41">
        <f>'SV Raw'!K8</f>
        <v>0</v>
      </c>
      <c r="F8" s="6"/>
      <c r="G8" s="6"/>
      <c r="H8" s="6"/>
    </row>
    <row r="9" spans="1:8">
      <c r="A9" s="5" t="str">
        <f>'SV Raw'!A9</f>
        <v>Industrial and miscellaneous chemicals</v>
      </c>
      <c r="B9" s="39">
        <f>'SV Raw'!H9</f>
        <v>10.235239931082717</v>
      </c>
      <c r="C9" s="40">
        <f>'SV Raw'!I9</f>
        <v>2.1593794807124223</v>
      </c>
      <c r="D9" s="40">
        <f>'SV Raw'!J9</f>
        <v>1.1941740229997917</v>
      </c>
      <c r="E9" s="41">
        <f>'SV Raw'!K9</f>
        <v>1.9572826437624102</v>
      </c>
      <c r="F9" s="6"/>
      <c r="G9" s="6"/>
      <c r="H9" s="6"/>
    </row>
    <row r="10" spans="1:8">
      <c r="A10" s="5" t="str">
        <f>'SV Raw'!A10</f>
        <v>Petroleum refining</v>
      </c>
      <c r="B10" s="39">
        <f>'SV Raw'!H10</f>
        <v>1.7058733218471196</v>
      </c>
      <c r="C10" s="40">
        <f>'SV Raw'!I10</f>
        <v>0</v>
      </c>
      <c r="D10" s="40">
        <f>'SV Raw'!J10</f>
        <v>1.1941740229997917</v>
      </c>
      <c r="E10" s="41">
        <f>'SV Raw'!K10</f>
        <v>0</v>
      </c>
      <c r="F10" s="6"/>
      <c r="G10" s="6"/>
      <c r="H10" s="6"/>
    </row>
    <row r="11" spans="1:8">
      <c r="A11" s="5" t="str">
        <f>'SV Raw'!A11</f>
        <v>Computers and related equipment</v>
      </c>
      <c r="B11" s="39">
        <f>'SV Raw'!H11</f>
        <v>22.176353184012555</v>
      </c>
      <c r="C11" s="40">
        <f>'SV Raw'!I11</f>
        <v>48.658017632053252</v>
      </c>
      <c r="D11" s="40">
        <f>'SV Raw'!J11</f>
        <v>30.053379578828089</v>
      </c>
      <c r="E11" s="41">
        <f>'SV Raw'!K11</f>
        <v>22.272526635917082</v>
      </c>
      <c r="F11" s="6"/>
      <c r="G11" s="6"/>
      <c r="H11" s="6"/>
    </row>
    <row r="12" spans="1:8">
      <c r="A12" s="5" t="str">
        <f>'SV Raw'!A12</f>
        <v>Machinery, except electrical, n.e.c</v>
      </c>
      <c r="B12" s="39">
        <f>'SV Raw'!H12</f>
        <v>61.411439586496314</v>
      </c>
      <c r="C12" s="40">
        <f>'SV Raw'!I12</f>
        <v>78.817351046003424</v>
      </c>
      <c r="D12" s="40">
        <f>'SV Raw'!J12</f>
        <v>71.252383372320907</v>
      </c>
      <c r="E12" s="41">
        <f>'SV Raw'!K12</f>
        <v>40.293025459522717</v>
      </c>
      <c r="F12" s="6"/>
      <c r="G12" s="6"/>
      <c r="H12" s="6"/>
    </row>
    <row r="13" spans="1:8">
      <c r="A13" s="5" t="str">
        <f>'SV Raw'!A13</f>
        <v>Machinery, n.s</v>
      </c>
      <c r="B13" s="39">
        <f>'SV Raw'!H13</f>
        <v>6.8234932873884784</v>
      </c>
      <c r="C13" s="40">
        <f>'SV Raw'!I13</f>
        <v>8.9974145029684269</v>
      </c>
      <c r="D13" s="40">
        <f>'SV Raw'!J13</f>
        <v>7.1650441379987502</v>
      </c>
      <c r="E13" s="41">
        <f>'SV Raw'!K13</f>
        <v>2.2947451685490328</v>
      </c>
      <c r="F13" s="6"/>
      <c r="G13" s="6"/>
      <c r="H13" s="6"/>
    </row>
    <row r="14" spans="1:8">
      <c r="A14" s="5" t="str">
        <f>'SV Raw'!A14</f>
        <v>Radio, TV, and communication equipment</v>
      </c>
      <c r="B14" s="39">
        <f>'SV Raw'!H14</f>
        <v>13.646986574776957</v>
      </c>
      <c r="C14" s="40">
        <f>'SV Raw'!I14</f>
        <v>2.0874001646886748</v>
      </c>
      <c r="D14" s="40">
        <f>'SV Raw'!J14</f>
        <v>7.8284741507764126</v>
      </c>
      <c r="E14" s="41">
        <f>'SV Raw'!K14</f>
        <v>8.1665930998362626</v>
      </c>
      <c r="F14" s="6"/>
      <c r="G14" s="6"/>
      <c r="H14" s="6"/>
    </row>
    <row r="15" spans="1:8">
      <c r="A15" s="5" t="str">
        <f>'SV Raw'!A15</f>
        <v>Electrical machinery, equipment, and supplies, n.e.c</v>
      </c>
      <c r="B15" s="39">
        <f>'SV Raw'!H15</f>
        <v>51.176199655413591</v>
      </c>
      <c r="C15" s="40">
        <f>'SV Raw'!I15</f>
        <v>58.231266663211656</v>
      </c>
      <c r="D15" s="40">
        <f>'SV Raw'!J15</f>
        <v>97.126153870649716</v>
      </c>
      <c r="E15" s="41">
        <f>'SV Raw'!K15</f>
        <v>85.647988790844778</v>
      </c>
      <c r="F15" s="6"/>
      <c r="G15" s="6"/>
      <c r="H15" s="6"/>
    </row>
    <row r="16" spans="1:8">
      <c r="A16" s="5" t="str">
        <f>'SV Raw'!A16</f>
        <v>Aircraft and parts</v>
      </c>
      <c r="B16" s="39">
        <f>'SV Raw'!H16</f>
        <v>1.7058733218471196</v>
      </c>
      <c r="C16" s="40">
        <f>'SV Raw'!I16</f>
        <v>1.6555242685461906</v>
      </c>
      <c r="D16" s="40">
        <f>'SV Raw'!J16</f>
        <v>1.0614880204442592</v>
      </c>
      <c r="E16" s="41">
        <f>'SV Raw'!K16</f>
        <v>0</v>
      </c>
      <c r="F16" s="6"/>
      <c r="G16" s="6"/>
      <c r="H16" s="6"/>
    </row>
    <row r="17" spans="1:8">
      <c r="A17" s="5" t="str">
        <f>'SV Raw'!A17</f>
        <v>Guided missiles, space vehicles, and parts</v>
      </c>
      <c r="B17" s="39">
        <f>'SV Raw'!H17</f>
        <v>5.1176199655413583</v>
      </c>
      <c r="C17" s="40">
        <f>'SV Raw'!I17</f>
        <v>9.5732490311584062</v>
      </c>
      <c r="D17" s="40">
        <f>'SV Raw'!J17</f>
        <v>2.5873770498328819</v>
      </c>
      <c r="E17" s="41">
        <f>'SV Raw'!K17</f>
        <v>10.798800793171919</v>
      </c>
      <c r="F17" s="6"/>
      <c r="G17" s="6"/>
      <c r="H17" s="6"/>
    </row>
    <row r="18" spans="1:8">
      <c r="A18" s="5" t="str">
        <f>'SV Raw'!A18</f>
        <v>Cycles and miscellaneous transportation equipment</v>
      </c>
      <c r="B18" s="39">
        <f>'SV Raw'!H18</f>
        <v>3.4117466436942392</v>
      </c>
      <c r="C18" s="40">
        <f>'SV Raw'!I18</f>
        <v>2.8071933249261494</v>
      </c>
      <c r="D18" s="40">
        <f>'SV Raw'!J18</f>
        <v>0</v>
      </c>
      <c r="E18" s="41">
        <f>'SV Raw'!K18</f>
        <v>1.1473725842745164</v>
      </c>
      <c r="F18" s="6"/>
      <c r="G18" s="6"/>
      <c r="H18" s="6"/>
    </row>
    <row r="19" spans="1:8">
      <c r="A19" s="5" t="str">
        <f>'SV Raw'!A19</f>
        <v>Scientific and controlling instruments</v>
      </c>
      <c r="B19" s="39">
        <f>'SV Raw'!H19</f>
        <v>5.1176199655413583</v>
      </c>
      <c r="C19" s="40">
        <f>'SV Raw'!I19</f>
        <v>6.550117758161015</v>
      </c>
      <c r="D19" s="40">
        <f>'SV Raw'!J19</f>
        <v>4.3786380843325698</v>
      </c>
      <c r="E19" s="41">
        <f>'SV Raw'!K19</f>
        <v>7.559160555220342</v>
      </c>
      <c r="F19" s="6"/>
      <c r="G19" s="6"/>
      <c r="H19" s="6"/>
    </row>
    <row r="20" spans="1:8">
      <c r="A20" s="5" t="str">
        <f>'SV Raw'!A20</f>
        <v>Telephone communications</v>
      </c>
      <c r="B20" s="39">
        <f>'SV Raw'!H20</f>
        <v>0</v>
      </c>
      <c r="C20" s="40">
        <f>'SV Raw'!I20</f>
        <v>27.136202140952779</v>
      </c>
      <c r="D20" s="40">
        <f>'SV Raw'!J20</f>
        <v>0</v>
      </c>
      <c r="E20" s="41">
        <f>'SV Raw'!K20</f>
        <v>9.3139656841107801</v>
      </c>
      <c r="F20" s="6"/>
      <c r="G20" s="6"/>
      <c r="H20" s="6"/>
    </row>
    <row r="21" spans="1:8">
      <c r="A21" s="5" t="str">
        <f>'SV Raw'!A21</f>
        <v>Electric light and power</v>
      </c>
      <c r="B21" s="39">
        <f>'SV Raw'!H21</f>
        <v>0</v>
      </c>
      <c r="C21" s="40">
        <f>'SV Raw'!I21</f>
        <v>2.0154208486649279</v>
      </c>
      <c r="D21" s="40">
        <f>'SV Raw'!J21</f>
        <v>0</v>
      </c>
      <c r="E21" s="41">
        <f>'SV Raw'!K21</f>
        <v>0</v>
      </c>
      <c r="F21" s="6"/>
      <c r="G21" s="6"/>
      <c r="H21" s="6"/>
    </row>
    <row r="22" spans="1:8">
      <c r="A22" s="5" t="str">
        <f>'SV Raw'!A22</f>
        <v>Professional and commercial equipment and supplies</v>
      </c>
      <c r="B22" s="39">
        <f>'SV Raw'!H22</f>
        <v>0</v>
      </c>
      <c r="C22" s="40">
        <f>'SV Raw'!I22</f>
        <v>20.082229170625528</v>
      </c>
      <c r="D22" s="40">
        <f>'SV Raw'!J22</f>
        <v>21.030731405051888</v>
      </c>
      <c r="E22" s="41">
        <f>'SV Raw'!K22</f>
        <v>36.850907706699175</v>
      </c>
      <c r="F22" s="6"/>
      <c r="G22" s="6"/>
      <c r="H22" s="6"/>
    </row>
    <row r="23" spans="1:8">
      <c r="A23" s="5" t="str">
        <f>'SV Raw'!A23</f>
        <v>Banking</v>
      </c>
      <c r="B23" s="39">
        <f>'SV Raw'!H23</f>
        <v>1.7058733218471196</v>
      </c>
      <c r="C23" s="40">
        <f>'SV Raw'!I23</f>
        <v>12.236483724037061</v>
      </c>
      <c r="D23" s="40">
        <f>'SV Raw'!J23</f>
        <v>1.7912610344996875</v>
      </c>
      <c r="E23" s="41">
        <f>'SV Raw'!K23</f>
        <v>4.0495502974394695</v>
      </c>
      <c r="F23" s="6"/>
      <c r="G23" s="6"/>
      <c r="H23" s="6"/>
    </row>
    <row r="24" spans="1:8">
      <c r="A24" s="5" t="str">
        <f>'SV Raw'!A24</f>
        <v>Security, commodity brokerage, and investment companies</v>
      </c>
      <c r="B24" s="39">
        <f>'SV Raw'!H24</f>
        <v>59.705566264649192</v>
      </c>
      <c r="C24" s="40">
        <f>'SV Raw'!I24</f>
        <v>97.10009731603526</v>
      </c>
      <c r="D24" s="40">
        <f>'SV Raw'!J24</f>
        <v>177.06947041035801</v>
      </c>
      <c r="E24" s="41">
        <f>'SV Raw'!K24</f>
        <v>184.99695608802642</v>
      </c>
      <c r="F24" s="6"/>
      <c r="G24" s="6"/>
      <c r="H24" s="6"/>
    </row>
    <row r="25" spans="1:8">
      <c r="A25" s="5" t="str">
        <f>'SV Raw'!A25</f>
        <v>Computer and data processing services</v>
      </c>
      <c r="B25" s="45">
        <f>'SV Raw'!H25</f>
        <v>63.117312908343422</v>
      </c>
      <c r="C25" s="46">
        <f>'SV Raw'!I25</f>
        <v>169.79920650002015</v>
      </c>
      <c r="D25" s="46">
        <f>'SV Raw'!J25</f>
        <v>293.83315265922653</v>
      </c>
      <c r="E25" s="53">
        <f>'SV Raw'!K25</f>
        <v>344.75171532201347</v>
      </c>
      <c r="F25" s="6"/>
      <c r="G25" s="6"/>
      <c r="H25" s="6"/>
    </row>
    <row r="26" spans="1:8">
      <c r="A26" s="5" t="str">
        <f>'SV Raw'!A26</f>
        <v>Electrical repair shops</v>
      </c>
      <c r="B26" s="39">
        <f>'SV Raw'!H26</f>
        <v>51.176199655413591</v>
      </c>
      <c r="C26" s="40">
        <f>'SV Raw'!I26</f>
        <v>10.437000823443375</v>
      </c>
      <c r="D26" s="40">
        <f>'SV Raw'!J26</f>
        <v>22.025876424218382</v>
      </c>
      <c r="E26" s="41">
        <f>'SV Raw'!K26</f>
        <v>23.824854249935544</v>
      </c>
      <c r="F26" s="6"/>
      <c r="G26" s="6"/>
      <c r="H26" s="6"/>
    </row>
    <row r="27" spans="1:8">
      <c r="A27" s="5" t="str">
        <f>'SV Raw'!A27</f>
        <v>Engineering, architectural, and surveying services</v>
      </c>
      <c r="B27" s="39">
        <f>'SV Raw'!H27</f>
        <v>144.99923235700516</v>
      </c>
      <c r="C27" s="40">
        <f>'SV Raw'!I27</f>
        <v>119.48566459942072</v>
      </c>
      <c r="D27" s="40">
        <f>'SV Raw'!J27</f>
        <v>161.27983610624963</v>
      </c>
      <c r="E27" s="41">
        <f>'SV Raw'!K27</f>
        <v>210.71160047676707</v>
      </c>
      <c r="F27" s="6"/>
      <c r="G27" s="6"/>
      <c r="H27" s="6"/>
    </row>
    <row r="28" spans="1:8">
      <c r="A28" s="5" t="str">
        <f>'SV Raw'!A28</f>
        <v>Research, development, and testing services</v>
      </c>
      <c r="B28" s="39">
        <f>'SV Raw'!H28</f>
        <v>28.999846471401035</v>
      </c>
      <c r="C28" s="40">
        <f>'SV Raw'!I28</f>
        <v>46.642596783388328</v>
      </c>
      <c r="D28" s="40">
        <f>'SV Raw'!J28</f>
        <v>41.331689796048344</v>
      </c>
      <c r="E28" s="41">
        <f>'SV Raw'!K28</f>
        <v>57.368629213725818</v>
      </c>
      <c r="F28" s="6"/>
      <c r="G28" s="6"/>
      <c r="H28" s="6"/>
    </row>
    <row r="29" spans="1:8" ht="15.75" thickBot="1">
      <c r="A29" s="5" t="str">
        <f>'SV Raw'!A29</f>
        <v>Management and public relations services</v>
      </c>
      <c r="B29" s="42">
        <f>'SV Raw'!H29</f>
        <v>168.88145886286486</v>
      </c>
      <c r="C29" s="43">
        <f>'SV Raw'!I29</f>
        <v>320.66785288579479</v>
      </c>
      <c r="D29" s="43">
        <f>'SV Raw'!J29</f>
        <v>399.78292569981915</v>
      </c>
      <c r="E29" s="44">
        <f>'SV Raw'!K29</f>
        <v>487.2283932869255</v>
      </c>
      <c r="F29" s="6"/>
      <c r="G29" s="6"/>
      <c r="H29" s="6"/>
    </row>
    <row r="30" spans="1:8" ht="15.75" thickBot="1">
      <c r="A30" s="7">
        <f>'SV Raw'!A30</f>
        <v>27</v>
      </c>
      <c r="B30" s="50">
        <f>'SV Raw'!H30</f>
        <v>713.05504853209595</v>
      </c>
      <c r="C30" s="51">
        <f>'SV Raw'!I30</f>
        <v>1055.7926074363272</v>
      </c>
      <c r="D30" s="51">
        <f>'SV Raw'!J30</f>
        <v>1350.6108200127644</v>
      </c>
      <c r="E30" s="52">
        <f>'SV Raw'!K30</f>
        <v>1551.3152264441035</v>
      </c>
    </row>
  </sheetData>
  <mergeCells count="1">
    <mergeCell ref="B1:E1"/>
  </mergeCells>
  <conditionalFormatting sqref="F3:H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E2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26" sqref="J26"/>
    </sheetView>
  </sheetViews>
  <sheetFormatPr defaultRowHeight="15"/>
  <sheetData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Austin Raw</vt:lpstr>
      <vt:lpstr>Austin Formatted</vt:lpstr>
      <vt:lpstr>RT Raw</vt:lpstr>
      <vt:lpstr>RT Formatted</vt:lpstr>
      <vt:lpstr>SV Raw</vt:lpstr>
      <vt:lpstr>SV Formatted</vt:lpstr>
      <vt:lpstr>Graph</vt:lpstr>
      <vt:lpstr>'Austin Formatted'!Print_Area</vt:lpstr>
      <vt:lpstr>Graph!Print_Area</vt:lpstr>
      <vt:lpstr>'RT Formatted'!Print_Area</vt:lpstr>
      <vt:lpstr>'SV Formatted'!Print_Area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Evan A Johnston</cp:lastModifiedBy>
  <cp:lastPrinted>2016-02-03T16:44:06Z</cp:lastPrinted>
  <dcterms:created xsi:type="dcterms:W3CDTF">2016-01-05T21:05:48Z</dcterms:created>
  <dcterms:modified xsi:type="dcterms:W3CDTF">2016-02-03T16:44:10Z</dcterms:modified>
</cp:coreProperties>
</file>