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8040" windowHeight="10140" activeTab="8"/>
  </bookViews>
  <sheets>
    <sheet name="Austin Raw" sheetId="1" r:id="rId1"/>
    <sheet name="Austin Formatted" sheetId="3" r:id="rId2"/>
    <sheet name="RT Raw" sheetId="6" r:id="rId3"/>
    <sheet name="RT Formatted" sheetId="7" r:id="rId4"/>
    <sheet name="SV Raw" sheetId="4" r:id="rId5"/>
    <sheet name="SV Formatted" sheetId="5" r:id="rId6"/>
    <sheet name="US Raw" sheetId="9" r:id="rId7"/>
    <sheet name="US Formatted" sheetId="10" r:id="rId8"/>
    <sheet name="Graph" sheetId="8" r:id="rId9"/>
  </sheets>
  <definedNames>
    <definedName name="_xlnm.Print_Area" localSheetId="1">'Austin Formatted'!$A$1:$E$29</definedName>
    <definedName name="_xlnm.Print_Area" localSheetId="8">Graph!$B$2:$M$21</definedName>
    <definedName name="_xlnm.Print_Area" localSheetId="3">'RT Formatted'!$A$1:$E$25</definedName>
    <definedName name="_xlnm.Print_Area" localSheetId="5">'SV Formatted'!$A$1:$E$30</definedName>
    <definedName name="_xlnm.Print_Area" localSheetId="7">'US Formatted'!$A$1:$E$32</definedName>
  </definedNames>
  <calcPr calcId="145621"/>
</workbook>
</file>

<file path=xl/calcChain.xml><?xml version="1.0" encoding="utf-8"?>
<calcChain xmlns="http://schemas.openxmlformats.org/spreadsheetml/2006/main">
  <c r="F33" i="10" l="1"/>
  <c r="E33" i="10"/>
  <c r="D33" i="10"/>
  <c r="C33" i="10"/>
  <c r="B33" i="10"/>
  <c r="F32" i="10"/>
  <c r="E32" i="10"/>
  <c r="D32" i="10"/>
  <c r="C32" i="10"/>
  <c r="B32" i="10"/>
  <c r="F31" i="10"/>
  <c r="E31" i="10"/>
  <c r="D31" i="10"/>
  <c r="C31" i="10"/>
  <c r="B31" i="10"/>
  <c r="F30" i="10"/>
  <c r="E30" i="10"/>
  <c r="D30" i="10"/>
  <c r="C30" i="10"/>
  <c r="B30" i="10"/>
  <c r="F29" i="10"/>
  <c r="E29" i="10"/>
  <c r="D29" i="10"/>
  <c r="C29" i="10"/>
  <c r="B29" i="10"/>
  <c r="F28" i="10"/>
  <c r="E28" i="10"/>
  <c r="D28" i="10"/>
  <c r="C28" i="10"/>
  <c r="B28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20" i="10"/>
  <c r="E20" i="10"/>
  <c r="D20" i="10"/>
  <c r="C20" i="10"/>
  <c r="B20" i="10"/>
  <c r="F19" i="10"/>
  <c r="E19" i="10"/>
  <c r="D19" i="10"/>
  <c r="C19" i="10"/>
  <c r="B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F15" i="10"/>
  <c r="E15" i="10"/>
  <c r="D15" i="10"/>
  <c r="C15" i="10"/>
  <c r="B15" i="10"/>
  <c r="F14" i="10"/>
  <c r="E14" i="10"/>
  <c r="D14" i="10"/>
  <c r="C14" i="10"/>
  <c r="B14" i="10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A33" i="10"/>
  <c r="G33" i="9"/>
  <c r="F33" i="9"/>
  <c r="E33" i="9"/>
  <c r="K33" i="9" s="1"/>
  <c r="D33" i="9"/>
  <c r="C33" i="9"/>
  <c r="I33" i="9" s="1"/>
  <c r="M33" i="9"/>
  <c r="L33" i="9"/>
  <c r="J33" i="9"/>
  <c r="M32" i="9"/>
  <c r="L32" i="9"/>
  <c r="K32" i="9"/>
  <c r="J32" i="9"/>
  <c r="I32" i="9"/>
  <c r="M31" i="9"/>
  <c r="L31" i="9"/>
  <c r="K31" i="9"/>
  <c r="J31" i="9"/>
  <c r="I31" i="9"/>
  <c r="M30" i="9"/>
  <c r="L30" i="9"/>
  <c r="K30" i="9"/>
  <c r="J30" i="9"/>
  <c r="I30" i="9"/>
  <c r="M29" i="9"/>
  <c r="L29" i="9"/>
  <c r="K29" i="9"/>
  <c r="J29" i="9"/>
  <c r="I29" i="9"/>
  <c r="M28" i="9"/>
  <c r="L28" i="9"/>
  <c r="K28" i="9"/>
  <c r="J28" i="9"/>
  <c r="I28" i="9"/>
  <c r="M27" i="9"/>
  <c r="L27" i="9"/>
  <c r="K27" i="9"/>
  <c r="J27" i="9"/>
  <c r="I27" i="9"/>
  <c r="M26" i="9"/>
  <c r="L26" i="9"/>
  <c r="K26" i="9"/>
  <c r="J26" i="9"/>
  <c r="I26" i="9"/>
  <c r="M25" i="9"/>
  <c r="L25" i="9"/>
  <c r="K25" i="9"/>
  <c r="J25" i="9"/>
  <c r="I25" i="9"/>
  <c r="M24" i="9"/>
  <c r="L24" i="9"/>
  <c r="K24" i="9"/>
  <c r="J24" i="9"/>
  <c r="I24" i="9"/>
  <c r="M23" i="9"/>
  <c r="L23" i="9"/>
  <c r="K23" i="9"/>
  <c r="J23" i="9"/>
  <c r="I23" i="9"/>
  <c r="M22" i="9"/>
  <c r="L22" i="9"/>
  <c r="K22" i="9"/>
  <c r="J22" i="9"/>
  <c r="I22" i="9"/>
  <c r="M21" i="9"/>
  <c r="L21" i="9"/>
  <c r="K21" i="9"/>
  <c r="J21" i="9"/>
  <c r="I21" i="9"/>
  <c r="M20" i="9"/>
  <c r="L20" i="9"/>
  <c r="K20" i="9"/>
  <c r="J20" i="9"/>
  <c r="I20" i="9"/>
  <c r="M19" i="9"/>
  <c r="L19" i="9"/>
  <c r="K19" i="9"/>
  <c r="J19" i="9"/>
  <c r="I19" i="9"/>
  <c r="M18" i="9"/>
  <c r="L18" i="9"/>
  <c r="K18" i="9"/>
  <c r="J18" i="9"/>
  <c r="I18" i="9"/>
  <c r="M17" i="9"/>
  <c r="L17" i="9"/>
  <c r="K17" i="9"/>
  <c r="J17" i="9"/>
  <c r="I17" i="9"/>
  <c r="M16" i="9"/>
  <c r="L16" i="9"/>
  <c r="K16" i="9"/>
  <c r="J16" i="9"/>
  <c r="I16" i="9"/>
  <c r="M15" i="9"/>
  <c r="L15" i="9"/>
  <c r="K15" i="9"/>
  <c r="J15" i="9"/>
  <c r="I15" i="9"/>
  <c r="M14" i="9"/>
  <c r="L14" i="9"/>
  <c r="K14" i="9"/>
  <c r="J14" i="9"/>
  <c r="I14" i="9"/>
  <c r="M13" i="9"/>
  <c r="L13" i="9"/>
  <c r="K13" i="9"/>
  <c r="J13" i="9"/>
  <c r="I13" i="9"/>
  <c r="M12" i="9"/>
  <c r="L12" i="9"/>
  <c r="K12" i="9"/>
  <c r="J12" i="9"/>
  <c r="I12" i="9"/>
  <c r="M11" i="9"/>
  <c r="L11" i="9"/>
  <c r="K11" i="9"/>
  <c r="J11" i="9"/>
  <c r="I11" i="9"/>
  <c r="M10" i="9"/>
  <c r="L10" i="9"/>
  <c r="K10" i="9"/>
  <c r="J10" i="9"/>
  <c r="I10" i="9"/>
  <c r="M9" i="9"/>
  <c r="L9" i="9"/>
  <c r="K9" i="9"/>
  <c r="J9" i="9"/>
  <c r="I9" i="9"/>
  <c r="M8" i="9"/>
  <c r="L8" i="9"/>
  <c r="K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I5" i="9"/>
  <c r="M4" i="9"/>
  <c r="L4" i="9"/>
  <c r="K4" i="9"/>
  <c r="J4" i="9"/>
  <c r="I4" i="9"/>
  <c r="M3" i="9"/>
  <c r="L3" i="9"/>
  <c r="K3" i="9"/>
  <c r="J3" i="9"/>
  <c r="I3" i="9"/>
  <c r="K44" i="9"/>
  <c r="J44" i="9"/>
  <c r="I44" i="9"/>
  <c r="H44" i="9"/>
  <c r="G44" i="9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5" i="4"/>
  <c r="L25" i="4"/>
  <c r="K25" i="4"/>
  <c r="J25" i="4"/>
  <c r="I25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K41" i="4"/>
  <c r="J41" i="4"/>
  <c r="I41" i="4"/>
  <c r="H41" i="4"/>
  <c r="G41" i="4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M26" i="6"/>
  <c r="L26" i="6"/>
  <c r="K26" i="6"/>
  <c r="J26" i="6"/>
  <c r="I26" i="6"/>
  <c r="M25" i="6"/>
  <c r="L25" i="6"/>
  <c r="K25" i="6"/>
  <c r="J25" i="6"/>
  <c r="I25" i="6"/>
  <c r="M24" i="6"/>
  <c r="L24" i="6"/>
  <c r="K24" i="6"/>
  <c r="J24" i="6"/>
  <c r="I24" i="6"/>
  <c r="M23" i="6"/>
  <c r="L23" i="6"/>
  <c r="K23" i="6"/>
  <c r="J23" i="6"/>
  <c r="I23" i="6"/>
  <c r="M22" i="6"/>
  <c r="L22" i="6"/>
  <c r="K22" i="6"/>
  <c r="J22" i="6"/>
  <c r="I22" i="6"/>
  <c r="M21" i="6"/>
  <c r="L21" i="6"/>
  <c r="K21" i="6"/>
  <c r="J21" i="6"/>
  <c r="I21" i="6"/>
  <c r="M20" i="6"/>
  <c r="L20" i="6"/>
  <c r="K20" i="6"/>
  <c r="J20" i="6"/>
  <c r="I20" i="6"/>
  <c r="M19" i="6"/>
  <c r="L19" i="6"/>
  <c r="K19" i="6"/>
  <c r="J19" i="6"/>
  <c r="I19" i="6"/>
  <c r="M18" i="6"/>
  <c r="L18" i="6"/>
  <c r="K18" i="6"/>
  <c r="J18" i="6"/>
  <c r="I18" i="6"/>
  <c r="M17" i="6"/>
  <c r="L17" i="6"/>
  <c r="K17" i="6"/>
  <c r="J17" i="6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J14" i="6"/>
  <c r="I14" i="6"/>
  <c r="M13" i="6"/>
  <c r="L13" i="6"/>
  <c r="K13" i="6"/>
  <c r="J13" i="6"/>
  <c r="I13" i="6"/>
  <c r="M12" i="6"/>
  <c r="L12" i="6"/>
  <c r="K12" i="6"/>
  <c r="J12" i="6"/>
  <c r="I12" i="6"/>
  <c r="M11" i="6"/>
  <c r="L11" i="6"/>
  <c r="K11" i="6"/>
  <c r="J11" i="6"/>
  <c r="I11" i="6"/>
  <c r="M10" i="6"/>
  <c r="L10" i="6"/>
  <c r="K10" i="6"/>
  <c r="J10" i="6"/>
  <c r="I10" i="6"/>
  <c r="M9" i="6"/>
  <c r="L9" i="6"/>
  <c r="K9" i="6"/>
  <c r="J9" i="6"/>
  <c r="I9" i="6"/>
  <c r="M8" i="6"/>
  <c r="L8" i="6"/>
  <c r="K8" i="6"/>
  <c r="J8" i="6"/>
  <c r="I8" i="6"/>
  <c r="M7" i="6"/>
  <c r="L7" i="6"/>
  <c r="K7" i="6"/>
  <c r="J7" i="6"/>
  <c r="I7" i="6"/>
  <c r="M6" i="6"/>
  <c r="L6" i="6"/>
  <c r="K6" i="6"/>
  <c r="J6" i="6"/>
  <c r="I6" i="6"/>
  <c r="M5" i="6"/>
  <c r="L5" i="6"/>
  <c r="K5" i="6"/>
  <c r="J5" i="6"/>
  <c r="I5" i="6"/>
  <c r="M4" i="6"/>
  <c r="L4" i="6"/>
  <c r="K4" i="6"/>
  <c r="J4" i="6"/>
  <c r="I4" i="6"/>
  <c r="M3" i="6"/>
  <c r="L3" i="6"/>
  <c r="K3" i="6"/>
  <c r="J3" i="6"/>
  <c r="I3" i="6"/>
  <c r="G37" i="6"/>
  <c r="K37" i="6"/>
  <c r="J37" i="6"/>
  <c r="I37" i="6"/>
  <c r="H37" i="6"/>
  <c r="A30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K41" i="1"/>
  <c r="J41" i="1"/>
  <c r="I41" i="1"/>
  <c r="H41" i="1"/>
  <c r="G41" i="1"/>
  <c r="A2" i="10"/>
  <c r="A26" i="7" l="1"/>
  <c r="F4" i="5" l="1"/>
  <c r="F12" i="5"/>
  <c r="F20" i="5"/>
  <c r="C7" i="5"/>
  <c r="C15" i="5"/>
  <c r="C19" i="5"/>
  <c r="B4" i="5"/>
  <c r="B12" i="5"/>
  <c r="B16" i="5"/>
  <c r="B20" i="5"/>
  <c r="B24" i="5"/>
  <c r="B28" i="5"/>
  <c r="E27" i="5"/>
  <c r="F26" i="5"/>
  <c r="D28" i="5"/>
  <c r="B26" i="5"/>
  <c r="C29" i="5"/>
  <c r="C3" i="5"/>
  <c r="E5" i="5"/>
  <c r="F8" i="5"/>
  <c r="E13" i="5"/>
  <c r="E17" i="5"/>
  <c r="F24" i="5"/>
  <c r="E25" i="5"/>
  <c r="F28" i="5"/>
  <c r="F16" i="5"/>
  <c r="E29" i="5"/>
  <c r="E9" i="5"/>
  <c r="C11" i="5"/>
  <c r="E21" i="5"/>
  <c r="C27" i="5"/>
  <c r="E3" i="5"/>
  <c r="G30" i="4"/>
  <c r="F30" i="4"/>
  <c r="E30" i="4"/>
  <c r="D30" i="4"/>
  <c r="G26" i="6"/>
  <c r="F26" i="6"/>
  <c r="E26" i="6"/>
  <c r="D26" i="6"/>
  <c r="C26" i="6"/>
  <c r="G30" i="1"/>
  <c r="F30" i="1"/>
  <c r="E30" i="1"/>
  <c r="D30" i="1"/>
  <c r="C30" i="1"/>
  <c r="C23" i="5" l="1"/>
  <c r="B8" i="5"/>
  <c r="E19" i="5"/>
  <c r="D16" i="5"/>
  <c r="F6" i="5"/>
  <c r="C28" i="5"/>
  <c r="E18" i="5"/>
  <c r="F5" i="5"/>
  <c r="B15" i="5"/>
  <c r="D6" i="5"/>
  <c r="C30" i="5"/>
  <c r="C25" i="5"/>
  <c r="B22" i="5"/>
  <c r="F18" i="5"/>
  <c r="E15" i="5"/>
  <c r="D12" i="5"/>
  <c r="C9" i="5"/>
  <c r="B6" i="5"/>
  <c r="D14" i="5"/>
  <c r="D27" i="5"/>
  <c r="C24" i="5"/>
  <c r="B21" i="5"/>
  <c r="F17" i="5"/>
  <c r="E14" i="5"/>
  <c r="D11" i="5"/>
  <c r="C8" i="5"/>
  <c r="B5" i="5"/>
  <c r="B27" i="5"/>
  <c r="F23" i="5"/>
  <c r="E20" i="5"/>
  <c r="D17" i="5"/>
  <c r="C14" i="5"/>
  <c r="B11" i="5"/>
  <c r="F7" i="5"/>
  <c r="E4" i="5"/>
  <c r="D10" i="5"/>
  <c r="F22" i="5"/>
  <c r="C13" i="5"/>
  <c r="F21" i="5"/>
  <c r="D15" i="5"/>
  <c r="E24" i="5"/>
  <c r="D21" i="5"/>
  <c r="E8" i="5"/>
  <c r="D24" i="5"/>
  <c r="C21" i="5"/>
  <c r="F14" i="5"/>
  <c r="D8" i="5"/>
  <c r="D22" i="5"/>
  <c r="F29" i="5"/>
  <c r="E26" i="5"/>
  <c r="D23" i="5"/>
  <c r="C20" i="5"/>
  <c r="B17" i="5"/>
  <c r="F13" i="5"/>
  <c r="E10" i="5"/>
  <c r="D7" i="5"/>
  <c r="C4" i="5"/>
  <c r="D29" i="5"/>
  <c r="C26" i="5"/>
  <c r="B23" i="5"/>
  <c r="F19" i="5"/>
  <c r="E16" i="5"/>
  <c r="D13" i="5"/>
  <c r="C10" i="5"/>
  <c r="B7" i="5"/>
  <c r="F3" i="5"/>
  <c r="D26" i="5"/>
  <c r="D18" i="5"/>
  <c r="F30" i="5"/>
  <c r="B10" i="5"/>
  <c r="B25" i="5"/>
  <c r="B9" i="5"/>
  <c r="F27" i="5"/>
  <c r="C18" i="5"/>
  <c r="D5" i="5"/>
  <c r="D30" i="5"/>
  <c r="B18" i="5"/>
  <c r="E11" i="5"/>
  <c r="C5" i="5"/>
  <c r="E30" i="5"/>
  <c r="E23" i="5"/>
  <c r="D20" i="5"/>
  <c r="C17" i="5"/>
  <c r="B14" i="5"/>
  <c r="F10" i="5"/>
  <c r="E7" i="5"/>
  <c r="D4" i="5"/>
  <c r="B29" i="5"/>
  <c r="F25" i="5"/>
  <c r="E22" i="5"/>
  <c r="D19" i="5"/>
  <c r="C16" i="5"/>
  <c r="B13" i="5"/>
  <c r="F9" i="5"/>
  <c r="E6" i="5"/>
  <c r="D3" i="5"/>
  <c r="E28" i="5"/>
  <c r="D25" i="5"/>
  <c r="C22" i="5"/>
  <c r="B19" i="5"/>
  <c r="F15" i="5"/>
  <c r="E12" i="5"/>
  <c r="D9" i="5"/>
  <c r="C6" i="5"/>
  <c r="C12" i="5"/>
  <c r="F11" i="5"/>
  <c r="A2" i="5"/>
  <c r="C30" i="4" l="1"/>
  <c r="A30" i="4"/>
  <c r="A30" i="5" l="1"/>
  <c r="B30" i="5"/>
  <c r="B3" i="5"/>
  <c r="B3" i="7"/>
  <c r="A2" i="3" l="1"/>
</calcChain>
</file>

<file path=xl/sharedStrings.xml><?xml version="1.0" encoding="utf-8"?>
<sst xmlns="http://schemas.openxmlformats.org/spreadsheetml/2006/main" count="327" uniqueCount="86">
  <si>
    <t>ind1990</t>
  </si>
  <si>
    <t>ind1990_code</t>
  </si>
  <si>
    <t>selfE_atx__80</t>
  </si>
  <si>
    <t>selfE_atx__90</t>
  </si>
  <si>
    <t>selfE_atx__00</t>
  </si>
  <si>
    <t>austin</t>
  </si>
  <si>
    <t>high_tech</t>
  </si>
  <si>
    <t>HT-SE Shares of labor force</t>
  </si>
  <si>
    <t>svalley</t>
  </si>
  <si>
    <t>res_tri</t>
  </si>
  <si>
    <t>selfE_sv__80</t>
  </si>
  <si>
    <t>selfE_sv__90</t>
  </si>
  <si>
    <t>selfE_sv__00</t>
  </si>
  <si>
    <t>selfE_rt__80</t>
  </si>
  <si>
    <t>selfE_rt__90</t>
  </si>
  <si>
    <t>selfE_rt__00</t>
  </si>
  <si>
    <t>selfE_atx__09</t>
  </si>
  <si>
    <t>2009-5y</t>
  </si>
  <si>
    <t>selfE_rt__09</t>
  </si>
  <si>
    <t>selfE_sv__09</t>
  </si>
  <si>
    <t>selfE_atx__14</t>
  </si>
  <si>
    <t>forestry</t>
  </si>
  <si>
    <t>oil and gas extraction</t>
  </si>
  <si>
    <t>plastics, synthetics, and resins</t>
  </si>
  <si>
    <t>industrial and miscellaneous chemicals</t>
  </si>
  <si>
    <t>petroleum refining</t>
  </si>
  <si>
    <t>computers and related equipment</t>
  </si>
  <si>
    <t>machinery, except electrical, n.e.c</t>
  </si>
  <si>
    <t>machinery, n.s</t>
  </si>
  <si>
    <t>radio, tv, and communication equipment</t>
  </si>
  <si>
    <t>electrical machinery, equipment, and supplies, n.e.c</t>
  </si>
  <si>
    <t>aircraft and parts</t>
  </si>
  <si>
    <t>guided missiles, space vehicles, and parts</t>
  </si>
  <si>
    <t>cycles and miscellaneous transportation equipment</t>
  </si>
  <si>
    <t>scientific and controlling instruments</t>
  </si>
  <si>
    <t>telephone communications</t>
  </si>
  <si>
    <t>electric light and power</t>
  </si>
  <si>
    <t>gas and steam supply systems</t>
  </si>
  <si>
    <t>professional and commercial equipment and supplies</t>
  </si>
  <si>
    <t>banking</t>
  </si>
  <si>
    <t>security, commodity brokerage, and investment companies</t>
  </si>
  <si>
    <t>computer and data processing services</t>
  </si>
  <si>
    <t>electrical repair shops</t>
  </si>
  <si>
    <t>engineering, architectural, and surveying services</t>
  </si>
  <si>
    <t>research, development, and testing services</t>
  </si>
  <si>
    <t>management and public relations services</t>
  </si>
  <si>
    <t>drugs</t>
  </si>
  <si>
    <t>paints, varnishes, and related products</t>
  </si>
  <si>
    <t>engines and turbines</t>
  </si>
  <si>
    <t>selfE_rt__14</t>
  </si>
  <si>
    <t>Total</t>
  </si>
  <si>
    <t>selfE_sv__14</t>
  </si>
  <si>
    <t>agricultural chemicals</t>
  </si>
  <si>
    <t>Full-Time Self-Employed, High-Tech Share of Labor Force (Austin)</t>
  </si>
  <si>
    <t>2014-5y</t>
  </si>
  <si>
    <t xml:space="preserve"> </t>
  </si>
  <si>
    <t>Self-Employed, High-Tech Share of Labor Force (Research Triangle)</t>
  </si>
  <si>
    <t>Self-Employed, High-Tech Share of Labor Force (Silicon Valley)</t>
  </si>
  <si>
    <t>jobsSE_atx_1980_5p</t>
  </si>
  <si>
    <t>jobsSE_atx_1990_5p</t>
  </si>
  <si>
    <t>jobsSE_atx_2000_5p</t>
  </si>
  <si>
    <t>jobsSE_atx_2009_5y</t>
  </si>
  <si>
    <t>jobsSE_atx_2014_5y</t>
  </si>
  <si>
    <t>jobsSE_rt_1980_5p</t>
  </si>
  <si>
    <t>jobsSE_rt_1990_5p</t>
  </si>
  <si>
    <t>jobsSE_rt_2000_5p</t>
  </si>
  <si>
    <t>jobsSE_rt_2009_5y</t>
  </si>
  <si>
    <t>jobsSE_rt_2014_5y</t>
  </si>
  <si>
    <t>jobsSE_sv_1980_5p</t>
  </si>
  <si>
    <t>jobsSE_sv_1990_5p</t>
  </si>
  <si>
    <t>jobsSE_sv_2000_5p</t>
  </si>
  <si>
    <t>jobsSE_sv_2009_5y</t>
  </si>
  <si>
    <t>jobsSE_sv_2014_5y</t>
  </si>
  <si>
    <t>jobsSE_us_1980_5p</t>
  </si>
  <si>
    <t>jobsSE_us_1990_5p</t>
  </si>
  <si>
    <t>jobsSE_us_2000_5p</t>
  </si>
  <si>
    <t>jobsSE_us_2009_5y</t>
  </si>
  <si>
    <t>jobsSE_us_2014_5y</t>
  </si>
  <si>
    <t>miscellaneous petroleum and coal products</t>
  </si>
  <si>
    <t>fulltime</t>
  </si>
  <si>
    <t>fullyear</t>
  </si>
  <si>
    <t>labor_regional_1980_5p</t>
  </si>
  <si>
    <t>labor_regional_1990_5p</t>
  </si>
  <si>
    <t>labor_regional_2000_5p</t>
  </si>
  <si>
    <t>labor_regional_2009_5y</t>
  </si>
  <si>
    <t>labor_regional_2014_5y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</si>
</sst>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8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70">
    <xf numFmtId="0" fontId="0" fillId="0" borderId="0" xfId="0"/>
    <xf numFmtId="2" fontId="0" fillId="0" borderId="0" xfId="1" applyNumberFormat="1" applyFont="1"/>
    <xf numFmtId="164" fontId="0" fillId="0" borderId="0" xfId="1" applyNumberFormat="1" applyFont="1"/>
    <xf numFmtId="0" fontId="3" fillId="0" borderId="0" xfId="2"/>
    <xf numFmtId="0" fontId="2" fillId="0" borderId="0" xfId="2" applyFont="1"/>
    <xf numFmtId="0" fontId="4" fillId="0" borderId="0" xfId="2" applyFont="1"/>
    <xf numFmtId="164" fontId="0" fillId="0" borderId="0" xfId="3" applyNumberFormat="1" applyFont="1" applyBorder="1"/>
    <xf numFmtId="0" fontId="5" fillId="0" borderId="0" xfId="2" applyFont="1"/>
    <xf numFmtId="0" fontId="2" fillId="0" borderId="0" xfId="2" applyFont="1" applyBorder="1" applyAlignment="1">
      <alignment horizontal="center"/>
    </xf>
    <xf numFmtId="0" fontId="3" fillId="0" borderId="0" xfId="2" applyBorder="1"/>
    <xf numFmtId="2" fontId="0" fillId="0" borderId="1" xfId="3" applyNumberFormat="1" applyFont="1" applyBorder="1"/>
    <xf numFmtId="2" fontId="0" fillId="0" borderId="0" xfId="3" applyNumberFormat="1" applyFont="1" applyBorder="1"/>
    <xf numFmtId="2" fontId="0" fillId="0" borderId="2" xfId="3" applyNumberFormat="1" applyFont="1" applyBorder="1"/>
    <xf numFmtId="2" fontId="0" fillId="0" borderId="3" xfId="3" applyNumberFormat="1" applyFont="1" applyBorder="1"/>
    <xf numFmtId="2" fontId="0" fillId="0" borderId="4" xfId="3" applyNumberFormat="1" applyFont="1" applyBorder="1"/>
    <xf numFmtId="2" fontId="0" fillId="0" borderId="5" xfId="3" applyNumberFormat="1" applyFont="1" applyBorder="1"/>
    <xf numFmtId="0" fontId="7" fillId="3" borderId="6" xfId="0" applyFont="1" applyFill="1" applyBorder="1"/>
    <xf numFmtId="0" fontId="7" fillId="0" borderId="6" xfId="0" applyFont="1" applyBorder="1"/>
    <xf numFmtId="0" fontId="2" fillId="0" borderId="0" xfId="2" applyFont="1" applyBorder="1" applyAlignment="1"/>
    <xf numFmtId="0" fontId="2" fillId="0" borderId="0" xfId="0" applyFont="1" applyAlignment="1"/>
    <xf numFmtId="0" fontId="0" fillId="0" borderId="0" xfId="0" applyBorder="1"/>
    <xf numFmtId="0" fontId="2" fillId="0" borderId="0" xfId="0" applyFont="1" applyBorder="1" applyAlignment="1"/>
    <xf numFmtId="2" fontId="0" fillId="0" borderId="0" xfId="1" applyNumberFormat="1" applyFont="1" applyBorder="1"/>
    <xf numFmtId="2" fontId="0" fillId="0" borderId="0" xfId="3" applyNumberFormat="1" applyFont="1"/>
    <xf numFmtId="164" fontId="0" fillId="0" borderId="0" xfId="3" applyNumberFormat="1" applyFont="1"/>
    <xf numFmtId="0" fontId="2" fillId="0" borderId="0" xfId="2" applyFont="1" applyAlignment="1"/>
    <xf numFmtId="2" fontId="3" fillId="0" borderId="1" xfId="2" applyNumberFormat="1" applyFont="1" applyBorder="1"/>
    <xf numFmtId="2" fontId="3" fillId="0" borderId="0" xfId="2" applyNumberFormat="1" applyFont="1" applyBorder="1"/>
    <xf numFmtId="2" fontId="3" fillId="0" borderId="2" xfId="2" applyNumberFormat="1" applyFont="1" applyBorder="1"/>
    <xf numFmtId="2" fontId="3" fillId="0" borderId="3" xfId="2" applyNumberFormat="1" applyFont="1" applyBorder="1"/>
    <xf numFmtId="2" fontId="3" fillId="0" borderId="4" xfId="2" applyNumberFormat="1" applyFont="1" applyBorder="1"/>
    <xf numFmtId="2" fontId="3" fillId="0" borderId="5" xfId="2" applyNumberFormat="1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7" fillId="3" borderId="14" xfId="0" applyFont="1" applyFill="1" applyBorder="1"/>
    <xf numFmtId="0" fontId="5" fillId="0" borderId="0" xfId="2" applyFont="1" applyBorder="1"/>
    <xf numFmtId="0" fontId="2" fillId="0" borderId="18" xfId="2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22" xfId="2" applyFont="1" applyBorder="1" applyAlignment="1">
      <alignment horizontal="center"/>
    </xf>
    <xf numFmtId="0" fontId="2" fillId="0" borderId="23" xfId="2" applyFont="1" applyBorder="1" applyAlignment="1">
      <alignment horizontal="center"/>
    </xf>
    <xf numFmtId="2" fontId="0" fillId="0" borderId="24" xfId="3" applyNumberFormat="1" applyFont="1" applyBorder="1"/>
    <xf numFmtId="2" fontId="0" fillId="0" borderId="25" xfId="3" applyNumberFormat="1" applyFont="1" applyBorder="1"/>
    <xf numFmtId="2" fontId="0" fillId="0" borderId="26" xfId="3" applyNumberFormat="1" applyFont="1" applyBorder="1"/>
    <xf numFmtId="2" fontId="2" fillId="0" borderId="0" xfId="3" applyNumberFormat="1" applyFont="1" applyBorder="1"/>
    <xf numFmtId="0" fontId="2" fillId="0" borderId="0" xfId="0" applyFont="1"/>
    <xf numFmtId="0" fontId="7" fillId="0" borderId="10" xfId="0" applyFont="1" applyBorder="1"/>
    <xf numFmtId="0" fontId="6" fillId="2" borderId="0" xfId="0" applyFont="1" applyFill="1" applyBorder="1"/>
    <xf numFmtId="0" fontId="7" fillId="0" borderId="11" xfId="0" applyFont="1" applyBorder="1"/>
    <xf numFmtId="0" fontId="7" fillId="3" borderId="15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2" fontId="3" fillId="0" borderId="24" xfId="2" applyNumberFormat="1" applyFont="1" applyBorder="1"/>
    <xf numFmtId="2" fontId="3" fillId="0" borderId="25" xfId="2" applyNumberFormat="1" applyFont="1" applyBorder="1"/>
    <xf numFmtId="2" fontId="3" fillId="0" borderId="26" xfId="2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24" xfId="2" applyFont="1" applyBorder="1" applyAlignment="1">
      <alignment horizontal="center" vertical="center" wrapText="1"/>
    </xf>
    <xf numFmtId="0" fontId="2" fillId="0" borderId="25" xfId="2" applyFont="1" applyBorder="1" applyAlignment="1">
      <alignment horizontal="center" vertical="center" wrapText="1"/>
    </xf>
    <xf numFmtId="0" fontId="2" fillId="0" borderId="26" xfId="2" applyFont="1" applyBorder="1" applyAlignment="1">
      <alignment horizontal="center" vertical="center" wrapText="1"/>
    </xf>
  </cellXfs>
  <cellStyles count="4">
    <cellStyle name="Normal" xfId="0" builtinId="0"/>
    <cellStyle name="Normal 2" xfId="2"/>
    <cellStyle name="Percent" xfId="1" builtinId="5"/>
    <cellStyle name="Percent 2" xfId="3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Full-Time Self-Employed workers in the High-Tech Sector per 100,000 inhabitants, 1980-2014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83769633507853"/>
          <c:y val="0.13991564920232197"/>
          <c:w val="0.66993816217998925"/>
          <c:h val="0.70851930529616969"/>
        </c:manualLayout>
      </c:layout>
      <c:lineChart>
        <c:grouping val="standard"/>
        <c:varyColors val="0"/>
        <c:ser>
          <c:idx val="0"/>
          <c:order val="0"/>
          <c:tx>
            <c:v>Austin</c:v>
          </c:tx>
          <c:marker>
            <c:symbol val="square"/>
            <c:size val="7"/>
          </c:marker>
          <c:cat>
            <c:strRef>
              <c:f>'Austin Formatted'!$B$2:$F$2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'Austin Formatted'!$B$30:$F$30</c:f>
              <c:numCache>
                <c:formatCode>0.00</c:formatCode>
                <c:ptCount val="5"/>
                <c:pt idx="0">
                  <c:v>609.7560975609756</c:v>
                </c:pt>
                <c:pt idx="1">
                  <c:v>960.79348604674965</c:v>
                </c:pt>
                <c:pt idx="2">
                  <c:v>1142.8334817084533</c:v>
                </c:pt>
                <c:pt idx="3">
                  <c:v>1083.9207893814307</c:v>
                </c:pt>
                <c:pt idx="4">
                  <c:v>1126.3947863662743</c:v>
                </c:pt>
              </c:numCache>
            </c:numRef>
          </c:val>
          <c:smooth val="0"/>
        </c:ser>
        <c:ser>
          <c:idx val="1"/>
          <c:order val="1"/>
          <c:tx>
            <c:v>Research Triangle</c:v>
          </c:tx>
          <c:cat>
            <c:strRef>
              <c:f>'Austin Formatted'!$B$2:$F$2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'RT Formatted'!$B$26:$F$26</c:f>
              <c:numCache>
                <c:formatCode>0.00</c:formatCode>
                <c:ptCount val="5"/>
                <c:pt idx="0">
                  <c:v>303.62389813907936</c:v>
                </c:pt>
                <c:pt idx="1">
                  <c:v>604.75664360062808</c:v>
                </c:pt>
                <c:pt idx="2">
                  <c:v>1029.3342701563324</c:v>
                </c:pt>
                <c:pt idx="3">
                  <c:v>1122.998863271557</c:v>
                </c:pt>
                <c:pt idx="4">
                  <c:v>944.48544443273011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3600"/>
        <c:axId val="60479104"/>
      </c:lineChart>
      <c:catAx>
        <c:axId val="1265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479104"/>
        <c:crosses val="autoZero"/>
        <c:auto val="1"/>
        <c:lblAlgn val="ctr"/>
        <c:lblOffset val="100"/>
        <c:noMultiLvlLbl val="0"/>
      </c:catAx>
      <c:valAx>
        <c:axId val="6047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High-Tech Self-Employed per 100,000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655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50186200546923"/>
          <c:y val="0.42334907790735865"/>
          <c:w val="0.20526253590028995"/>
          <c:h val="0.1441059428486474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4761</xdr:rowOff>
    </xdr:from>
    <xdr:to>
      <xdr:col>12</xdr:col>
      <xdr:colOff>581025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0.93512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157539"/>
          <a:ext cx="7277100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Source:</a:t>
          </a:r>
          <a:r>
            <a:rPr lang="en-US" sz="9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Authors’ calculations using the US Census and ACS from IPUMS.</a:t>
          </a:r>
          <a:endParaRPr lang="en-US" sz="9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32:K41" totalsRowCount="1" headerRowDxfId="107" dataDxfId="105" headerRowBorderDxfId="106" tableBorderDxfId="104" totalsRowBorderDxfId="103">
  <autoFilter ref="A32:K40"/>
  <sortState ref="A33:K40">
    <sortCondition descending="1" ref="B32:B40"/>
  </sortState>
  <tableColumns count="11">
    <tableColumn id="1" name="fulltime" dataDxfId="102" totalsRowDxfId="101"/>
    <tableColumn id="2" name="fullyear" dataDxfId="100" totalsRowDxfId="99"/>
    <tableColumn id="3" name="high_tech" dataDxfId="98" totalsRowDxfId="97"/>
    <tableColumn id="4" name="austin" dataDxfId="96" totalsRowDxfId="95"/>
    <tableColumn id="5" name="svalley" dataDxfId="94" totalsRowDxfId="93"/>
    <tableColumn id="6" name="res_tri" dataDxfId="92" totalsRowDxfId="91"/>
    <tableColumn id="7" name="labor_regional_1980_5p" totalsRowFunction="custom" dataDxfId="90" totalsRowDxfId="89">
      <totalsRowFormula>SUM(G33:G34)</totalsRowFormula>
    </tableColumn>
    <tableColumn id="8" name="labor_regional_1990_5p" totalsRowFunction="custom" dataDxfId="88" totalsRowDxfId="87">
      <totalsRowFormula>SUM(H33:H34)</totalsRowFormula>
    </tableColumn>
    <tableColumn id="9" name="labor_regional_2000_5p" totalsRowFunction="custom" dataDxfId="86" totalsRowDxfId="85">
      <totalsRowFormula>SUM(I33:I34)</totalsRowFormula>
    </tableColumn>
    <tableColumn id="10" name="labor_regional_2009_5y" totalsRowFunction="custom" dataDxfId="84" totalsRowDxfId="83">
      <totalsRowFormula>SUM(J33:J34)</totalsRowFormula>
    </tableColumn>
    <tableColumn id="11" name="labor_regional_2014_5y" totalsRowFunction="custom" dataDxfId="82" totalsRowDxfId="81">
      <totalsRowFormula>SUM(K33:K34)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8:K37" totalsRowCount="1" headerRowDxfId="80" dataDxfId="78" headerRowBorderDxfId="79" tableBorderDxfId="77" totalsRowBorderDxfId="76">
  <autoFilter ref="A28:K36"/>
  <sortState ref="A29:K36">
    <sortCondition descending="1" ref="B28:B36"/>
  </sortState>
  <tableColumns count="11">
    <tableColumn id="1" name="fulltime" dataDxfId="75" totalsRowDxfId="74"/>
    <tableColumn id="2" name="fullyear" dataDxfId="73" totalsRowDxfId="72"/>
    <tableColumn id="3" name="high_tech" dataDxfId="71" totalsRowDxfId="70"/>
    <tableColumn id="4" name="austin" dataDxfId="69" totalsRowDxfId="68"/>
    <tableColumn id="5" name="svalley" dataDxfId="67" totalsRowDxfId="66"/>
    <tableColumn id="6" name="res_tri" dataDxfId="65" totalsRowDxfId="64"/>
    <tableColumn id="7" name="labor_regional_1980_5p" totalsRowFunction="custom" dataDxfId="63" totalsRowDxfId="62">
      <totalsRowFormula>SUM(G29:G30)</totalsRowFormula>
    </tableColumn>
    <tableColumn id="8" name="labor_regional_1990_5p" totalsRowFunction="custom" dataDxfId="61" totalsRowDxfId="60">
      <totalsRowFormula>SUM(H29:H30)</totalsRowFormula>
    </tableColumn>
    <tableColumn id="9" name="labor_regional_2000_5p" totalsRowFunction="custom" dataDxfId="59" totalsRowDxfId="58">
      <totalsRowFormula>SUM(I29:I30)</totalsRowFormula>
    </tableColumn>
    <tableColumn id="10" name="labor_regional_2009_5y" totalsRowFunction="custom" dataDxfId="57" totalsRowDxfId="56">
      <totalsRowFormula>SUM(J29:J30)</totalsRowFormula>
    </tableColumn>
    <tableColumn id="11" name="labor_regional_2014_5y" totalsRowFunction="custom" dataDxfId="55" totalsRowDxfId="54">
      <totalsRowFormula>SUM(K29:K30)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32:K41" totalsRowCount="1" headerRowDxfId="53" dataDxfId="51" headerRowBorderDxfId="52" tableBorderDxfId="50" totalsRowBorderDxfId="49">
  <autoFilter ref="A32:K40"/>
  <sortState ref="A33:K40">
    <sortCondition descending="1" ref="B32:B40"/>
  </sortState>
  <tableColumns count="11">
    <tableColumn id="1" name="fulltime" dataDxfId="48" totalsRowDxfId="47"/>
    <tableColumn id="2" name="fullyear" dataDxfId="46" totalsRowDxfId="45"/>
    <tableColumn id="3" name="high_tech" dataDxfId="44" totalsRowDxfId="43"/>
    <tableColumn id="4" name="austin" dataDxfId="42" totalsRowDxfId="41"/>
    <tableColumn id="5" name="svalley" dataDxfId="40" totalsRowDxfId="39"/>
    <tableColumn id="6" name="res_tri" dataDxfId="38" totalsRowDxfId="37"/>
    <tableColumn id="7" name="labor_regional_1980_5p" totalsRowFunction="custom" dataDxfId="36" totalsRowDxfId="35">
      <totalsRowFormula>SUM(G33:G34)</totalsRowFormula>
    </tableColumn>
    <tableColumn id="8" name="labor_regional_1990_5p" totalsRowFunction="custom" dataDxfId="34" totalsRowDxfId="33">
      <totalsRowFormula>SUM(H33:H34)</totalsRowFormula>
    </tableColumn>
    <tableColumn id="9" name="labor_regional_2000_5p" totalsRowFunction="custom" dataDxfId="32" totalsRowDxfId="31">
      <totalsRowFormula>SUM(I33:I34)</totalsRowFormula>
    </tableColumn>
    <tableColumn id="10" name="labor_regional_2009_5y" totalsRowFunction="custom" dataDxfId="30" totalsRowDxfId="29">
      <totalsRowFormula>SUM(J33:J34)</totalsRowFormula>
    </tableColumn>
    <tableColumn id="11" name="labor_regional_2014_5y" totalsRowFunction="custom" dataDxfId="28" totalsRowDxfId="27">
      <totalsRowFormula>SUM(K33:K34)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35:K44" totalsRowCount="1" headerRowDxfId="26" dataDxfId="24" headerRowBorderDxfId="25" tableBorderDxfId="23" totalsRowBorderDxfId="22">
  <autoFilter ref="A35:K43"/>
  <sortState ref="A35:K42">
    <sortCondition descending="1" ref="B34:B42"/>
  </sortState>
  <tableColumns count="11">
    <tableColumn id="1" name="fulltime" dataDxfId="21" totalsRowDxfId="20"/>
    <tableColumn id="2" name="fullyear" dataDxfId="19" totalsRowDxfId="18"/>
    <tableColumn id="3" name="high_tech" dataDxfId="17" totalsRowDxfId="16"/>
    <tableColumn id="4" name="austin" dataDxfId="15" totalsRowDxfId="14"/>
    <tableColumn id="5" name="svalley" dataDxfId="13" totalsRowDxfId="12"/>
    <tableColumn id="6" name="res_tri" dataDxfId="11" totalsRowDxfId="10"/>
    <tableColumn id="7" name="labor_regional_1980_5p" totalsRowFunction="custom" dataDxfId="9" totalsRowDxfId="8">
      <totalsRowFormula>SUM(G36:G37)</totalsRowFormula>
    </tableColumn>
    <tableColumn id="8" name="labor_regional_1990_5p" totalsRowFunction="custom" dataDxfId="7" totalsRowDxfId="6">
      <totalsRowFormula>SUM(H36:H37)</totalsRowFormula>
    </tableColumn>
    <tableColumn id="9" name="labor_regional_2000_5p" totalsRowFunction="custom" dataDxfId="5" totalsRowDxfId="4">
      <totalsRowFormula>SUM(I36:I37)</totalsRowFormula>
    </tableColumn>
    <tableColumn id="10" name="labor_regional_2009_5y" totalsRowFunction="custom" dataDxfId="3" totalsRowDxfId="2">
      <totalsRowFormula>SUM(J36:J37)</totalsRowFormula>
    </tableColumn>
    <tableColumn id="11" name="labor_regional_2014_5y" totalsRowFunction="custom" dataDxfId="1" totalsRowDxfId="0">
      <totalsRowFormula>SUM(K36:K37)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8" sqref="Q28"/>
    </sheetView>
  </sheetViews>
  <sheetFormatPr defaultRowHeight="15"/>
  <cols>
    <col min="1" max="11" width="10.7109375" customWidth="1"/>
  </cols>
  <sheetData>
    <row r="1" spans="1:21">
      <c r="I1" s="62" t="s">
        <v>7</v>
      </c>
      <c r="J1" s="62"/>
      <c r="K1" s="62"/>
      <c r="L1" s="62"/>
      <c r="M1" s="62"/>
      <c r="N1" s="21"/>
      <c r="O1" s="21"/>
      <c r="P1" s="20"/>
      <c r="Q1" s="21"/>
      <c r="R1" s="19"/>
      <c r="S1" s="19"/>
      <c r="T1" s="19"/>
      <c r="U1" s="19"/>
    </row>
    <row r="2" spans="1:21">
      <c r="A2" t="s">
        <v>0</v>
      </c>
      <c r="B2" t="s">
        <v>1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I2" t="s">
        <v>2</v>
      </c>
      <c r="J2" t="s">
        <v>3</v>
      </c>
      <c r="K2" t="s">
        <v>4</v>
      </c>
      <c r="L2" t="s">
        <v>16</v>
      </c>
      <c r="M2" t="s">
        <v>20</v>
      </c>
    </row>
    <row r="3" spans="1:21">
      <c r="A3" t="s">
        <v>21</v>
      </c>
      <c r="B3">
        <v>31</v>
      </c>
      <c r="E3">
        <v>21</v>
      </c>
      <c r="I3" s="22">
        <f>C3/G$41*100000</f>
        <v>0</v>
      </c>
      <c r="J3" s="22">
        <f t="shared" ref="J3:J30" si="0">D3/H$41*100000</f>
        <v>0</v>
      </c>
      <c r="K3" s="22">
        <f t="shared" ref="K3:K30" si="1">E3/I$41*100000</f>
        <v>4.347736071716942</v>
      </c>
      <c r="L3" s="22">
        <f t="shared" ref="L3:L30" si="2">F3/J$41*100000</f>
        <v>0</v>
      </c>
      <c r="M3" s="22">
        <f t="shared" ref="M3:M30" si="3">G3/K$41*100000</f>
        <v>0</v>
      </c>
      <c r="N3" s="22"/>
      <c r="O3" s="2"/>
      <c r="P3" s="2"/>
      <c r="Q3" s="2"/>
      <c r="R3" s="2"/>
    </row>
    <row r="4" spans="1:21">
      <c r="A4" t="s">
        <v>22</v>
      </c>
      <c r="B4">
        <v>42</v>
      </c>
      <c r="C4">
        <v>80</v>
      </c>
      <c r="D4">
        <v>50</v>
      </c>
      <c r="E4">
        <v>24</v>
      </c>
      <c r="F4">
        <v>114</v>
      </c>
      <c r="G4">
        <v>303</v>
      </c>
      <c r="I4" s="22">
        <f t="shared" ref="I4:I30" si="4">C4/G$41*100000</f>
        <v>44.345898004434588</v>
      </c>
      <c r="J4" s="22">
        <f t="shared" si="0"/>
        <v>18.272983758972035</v>
      </c>
      <c r="K4" s="22">
        <f t="shared" si="1"/>
        <v>4.9688412248193616</v>
      </c>
      <c r="L4" s="22">
        <f t="shared" si="2"/>
        <v>18.940369403660807</v>
      </c>
      <c r="M4" s="22">
        <f t="shared" si="3"/>
        <v>46.397175131726634</v>
      </c>
      <c r="N4" s="22"/>
      <c r="O4" s="2"/>
      <c r="P4" s="2"/>
      <c r="Q4" s="2"/>
      <c r="R4" s="2"/>
    </row>
    <row r="5" spans="1:21">
      <c r="A5" t="s">
        <v>23</v>
      </c>
      <c r="B5">
        <v>180</v>
      </c>
      <c r="D5">
        <v>45</v>
      </c>
      <c r="F5">
        <v>97</v>
      </c>
      <c r="I5" s="22">
        <f t="shared" si="4"/>
        <v>0</v>
      </c>
      <c r="J5" s="22">
        <f t="shared" si="0"/>
        <v>16.445685383074832</v>
      </c>
      <c r="K5" s="22">
        <f t="shared" si="1"/>
        <v>0</v>
      </c>
      <c r="L5" s="22">
        <f t="shared" si="2"/>
        <v>16.115928352237702</v>
      </c>
      <c r="M5" s="22">
        <f t="shared" si="3"/>
        <v>0</v>
      </c>
      <c r="N5" s="22"/>
      <c r="O5" s="2"/>
      <c r="P5" s="2"/>
      <c r="Q5" s="2"/>
      <c r="R5" s="2"/>
    </row>
    <row r="6" spans="1:21">
      <c r="A6" t="s">
        <v>24</v>
      </c>
      <c r="B6">
        <v>192</v>
      </c>
      <c r="C6">
        <v>20</v>
      </c>
      <c r="E6">
        <v>37</v>
      </c>
      <c r="G6">
        <v>23</v>
      </c>
      <c r="I6" s="22">
        <f t="shared" si="4"/>
        <v>11.086474501108647</v>
      </c>
      <c r="J6" s="22">
        <f t="shared" si="0"/>
        <v>0</v>
      </c>
      <c r="K6" s="22">
        <f t="shared" si="1"/>
        <v>7.6602968882631837</v>
      </c>
      <c r="L6" s="22">
        <f t="shared" si="2"/>
        <v>0</v>
      </c>
      <c r="M6" s="22">
        <f t="shared" si="3"/>
        <v>3.5218977822762789</v>
      </c>
      <c r="N6" s="22"/>
      <c r="O6" s="2"/>
      <c r="P6" s="2"/>
      <c r="Q6" s="2"/>
      <c r="R6" s="2"/>
    </row>
    <row r="7" spans="1:21">
      <c r="A7" t="s">
        <v>25</v>
      </c>
      <c r="B7">
        <v>200</v>
      </c>
      <c r="D7">
        <v>36</v>
      </c>
      <c r="G7">
        <v>17</v>
      </c>
      <c r="I7" s="22">
        <f t="shared" si="4"/>
        <v>0</v>
      </c>
      <c r="J7" s="22">
        <f t="shared" si="0"/>
        <v>13.156548306459865</v>
      </c>
      <c r="K7" s="22">
        <f t="shared" si="1"/>
        <v>0</v>
      </c>
      <c r="L7" s="22">
        <f t="shared" si="2"/>
        <v>0</v>
      </c>
      <c r="M7" s="22">
        <f t="shared" si="3"/>
        <v>2.6031418390737713</v>
      </c>
      <c r="N7" s="22"/>
      <c r="O7" s="2"/>
      <c r="P7" s="2"/>
      <c r="Q7" s="2"/>
      <c r="R7" s="2"/>
    </row>
    <row r="8" spans="1:21">
      <c r="A8" t="s">
        <v>26</v>
      </c>
      <c r="B8">
        <v>322</v>
      </c>
      <c r="D8">
        <v>31</v>
      </c>
      <c r="E8">
        <v>45</v>
      </c>
      <c r="F8">
        <v>46</v>
      </c>
      <c r="G8">
        <v>32</v>
      </c>
      <c r="I8" s="22">
        <f t="shared" si="4"/>
        <v>0</v>
      </c>
      <c r="J8" s="22">
        <f t="shared" si="0"/>
        <v>11.329249930562661</v>
      </c>
      <c r="K8" s="22">
        <f t="shared" si="1"/>
        <v>9.3165772965363036</v>
      </c>
      <c r="L8" s="22">
        <f t="shared" si="2"/>
        <v>7.642605197968396</v>
      </c>
      <c r="M8" s="22">
        <f t="shared" si="3"/>
        <v>4.9000316970800402</v>
      </c>
      <c r="N8" s="22"/>
      <c r="O8" s="2"/>
      <c r="P8" s="2"/>
      <c r="Q8" s="2"/>
      <c r="R8" s="2"/>
    </row>
    <row r="9" spans="1:21">
      <c r="A9" t="s">
        <v>27</v>
      </c>
      <c r="B9">
        <v>331</v>
      </c>
      <c r="C9">
        <v>60</v>
      </c>
      <c r="E9">
        <v>45</v>
      </c>
      <c r="F9">
        <v>120</v>
      </c>
      <c r="G9">
        <v>122</v>
      </c>
      <c r="I9" s="22">
        <f t="shared" si="4"/>
        <v>33.259423503325941</v>
      </c>
      <c r="J9" s="22">
        <f t="shared" si="0"/>
        <v>0</v>
      </c>
      <c r="K9" s="22">
        <f t="shared" si="1"/>
        <v>9.3165772965363036</v>
      </c>
      <c r="L9" s="22">
        <f t="shared" si="2"/>
        <v>19.937230951221903</v>
      </c>
      <c r="M9" s="22">
        <f t="shared" si="3"/>
        <v>18.681370845117655</v>
      </c>
      <c r="N9" s="22"/>
      <c r="O9" s="2"/>
      <c r="P9" s="2"/>
      <c r="Q9" s="2"/>
      <c r="R9" s="2"/>
    </row>
    <row r="10" spans="1:21">
      <c r="A10" t="s">
        <v>28</v>
      </c>
      <c r="B10">
        <v>332</v>
      </c>
      <c r="E10">
        <v>81</v>
      </c>
      <c r="I10" s="22">
        <f t="shared" si="4"/>
        <v>0</v>
      </c>
      <c r="J10" s="22">
        <f t="shared" si="0"/>
        <v>0</v>
      </c>
      <c r="K10" s="22">
        <f t="shared" si="1"/>
        <v>16.769839133765348</v>
      </c>
      <c r="L10" s="22">
        <f t="shared" si="2"/>
        <v>0</v>
      </c>
      <c r="M10" s="22">
        <f t="shared" si="3"/>
        <v>0</v>
      </c>
      <c r="N10" s="22"/>
      <c r="O10" s="2"/>
      <c r="P10" s="2"/>
      <c r="Q10" s="2"/>
      <c r="R10" s="2"/>
    </row>
    <row r="11" spans="1:21">
      <c r="A11" t="s">
        <v>29</v>
      </c>
      <c r="B11">
        <v>341</v>
      </c>
      <c r="C11">
        <v>20</v>
      </c>
      <c r="G11">
        <v>8</v>
      </c>
      <c r="I11" s="22">
        <f t="shared" si="4"/>
        <v>11.086474501108647</v>
      </c>
      <c r="J11" s="22">
        <f t="shared" si="0"/>
        <v>0</v>
      </c>
      <c r="K11" s="22">
        <f t="shared" si="1"/>
        <v>0</v>
      </c>
      <c r="L11" s="22">
        <f t="shared" si="2"/>
        <v>0</v>
      </c>
      <c r="M11" s="22">
        <f t="shared" si="3"/>
        <v>1.22500792427001</v>
      </c>
      <c r="N11" s="22"/>
      <c r="O11" s="2"/>
      <c r="P11" s="2"/>
      <c r="Q11" s="2"/>
      <c r="R11" s="2"/>
    </row>
    <row r="12" spans="1:21">
      <c r="A12" t="s">
        <v>30</v>
      </c>
      <c r="B12">
        <v>342</v>
      </c>
      <c r="C12">
        <v>40</v>
      </c>
      <c r="E12">
        <v>190</v>
      </c>
      <c r="F12">
        <v>112</v>
      </c>
      <c r="G12">
        <v>148</v>
      </c>
      <c r="I12" s="22">
        <f t="shared" si="4"/>
        <v>22.172949002217294</v>
      </c>
      <c r="J12" s="22">
        <f t="shared" si="0"/>
        <v>0</v>
      </c>
      <c r="K12" s="22">
        <f t="shared" si="1"/>
        <v>39.336659696486613</v>
      </c>
      <c r="L12" s="22">
        <f t="shared" si="2"/>
        <v>18.608082221140442</v>
      </c>
      <c r="M12" s="22">
        <f t="shared" si="3"/>
        <v>22.662646598995188</v>
      </c>
      <c r="N12" s="22"/>
      <c r="O12" s="2"/>
      <c r="P12" s="2"/>
      <c r="Q12" s="2"/>
      <c r="R12" s="2"/>
    </row>
    <row r="13" spans="1:21">
      <c r="A13" t="s">
        <v>31</v>
      </c>
      <c r="B13">
        <v>352</v>
      </c>
      <c r="E13">
        <v>6</v>
      </c>
      <c r="I13" s="22">
        <f t="shared" si="4"/>
        <v>0</v>
      </c>
      <c r="J13" s="22">
        <f t="shared" si="0"/>
        <v>0</v>
      </c>
      <c r="K13" s="22">
        <f t="shared" si="1"/>
        <v>1.2422103062048404</v>
      </c>
      <c r="L13" s="22">
        <f t="shared" si="2"/>
        <v>0</v>
      </c>
      <c r="M13" s="22">
        <f t="shared" si="3"/>
        <v>0</v>
      </c>
      <c r="N13" s="22"/>
      <c r="O13" s="2"/>
      <c r="P13" s="2"/>
      <c r="Q13" s="2"/>
      <c r="R13" s="2"/>
    </row>
    <row r="14" spans="1:21">
      <c r="A14" t="s">
        <v>32</v>
      </c>
      <c r="B14">
        <v>362</v>
      </c>
      <c r="D14">
        <v>23</v>
      </c>
      <c r="F14">
        <v>31</v>
      </c>
      <c r="G14">
        <v>50</v>
      </c>
      <c r="I14" s="22">
        <f t="shared" si="4"/>
        <v>0</v>
      </c>
      <c r="J14" s="22">
        <f t="shared" si="0"/>
        <v>8.4055725291271361</v>
      </c>
      <c r="K14" s="22">
        <f t="shared" si="1"/>
        <v>0</v>
      </c>
      <c r="L14" s="22">
        <f t="shared" si="2"/>
        <v>5.1504513290656577</v>
      </c>
      <c r="M14" s="22">
        <f t="shared" si="3"/>
        <v>7.6562995266875635</v>
      </c>
      <c r="N14" s="22"/>
      <c r="O14" s="2"/>
      <c r="P14" s="2"/>
      <c r="Q14" s="2"/>
      <c r="R14" s="2"/>
    </row>
    <row r="15" spans="1:21">
      <c r="A15" t="s">
        <v>33</v>
      </c>
      <c r="B15">
        <v>370</v>
      </c>
      <c r="C15">
        <v>20</v>
      </c>
      <c r="I15" s="22">
        <f t="shared" si="4"/>
        <v>11.086474501108647</v>
      </c>
      <c r="J15" s="22">
        <f t="shared" si="0"/>
        <v>0</v>
      </c>
      <c r="K15" s="22">
        <f t="shared" si="1"/>
        <v>0</v>
      </c>
      <c r="L15" s="22">
        <f t="shared" si="2"/>
        <v>0</v>
      </c>
      <c r="M15" s="22">
        <f t="shared" si="3"/>
        <v>0</v>
      </c>
      <c r="N15" s="22"/>
      <c r="O15" s="2"/>
      <c r="P15" s="2"/>
      <c r="Q15" s="2"/>
      <c r="R15" s="2"/>
    </row>
    <row r="16" spans="1:21">
      <c r="A16" t="s">
        <v>34</v>
      </c>
      <c r="B16">
        <v>371</v>
      </c>
      <c r="C16">
        <v>40</v>
      </c>
      <c r="F16">
        <v>13</v>
      </c>
      <c r="G16">
        <v>18</v>
      </c>
      <c r="I16" s="22">
        <f t="shared" si="4"/>
        <v>22.172949002217294</v>
      </c>
      <c r="J16" s="22">
        <f t="shared" si="0"/>
        <v>0</v>
      </c>
      <c r="K16" s="22">
        <f t="shared" si="1"/>
        <v>0</v>
      </c>
      <c r="L16" s="22">
        <f t="shared" si="2"/>
        <v>2.1598666863823728</v>
      </c>
      <c r="M16" s="22">
        <f t="shared" si="3"/>
        <v>2.7562678296075225</v>
      </c>
      <c r="N16" s="22"/>
      <c r="O16" s="2"/>
      <c r="P16" s="2"/>
      <c r="Q16" s="2"/>
      <c r="R16" s="2"/>
    </row>
    <row r="17" spans="1:18">
      <c r="A17" t="s">
        <v>35</v>
      </c>
      <c r="B17">
        <v>441</v>
      </c>
      <c r="D17">
        <v>64</v>
      </c>
      <c r="F17">
        <v>52</v>
      </c>
      <c r="G17">
        <v>49</v>
      </c>
      <c r="I17" s="22">
        <f t="shared" si="4"/>
        <v>0</v>
      </c>
      <c r="J17" s="22">
        <f t="shared" si="0"/>
        <v>23.389419211484206</v>
      </c>
      <c r="K17" s="22">
        <f t="shared" si="1"/>
        <v>0</v>
      </c>
      <c r="L17" s="22">
        <f t="shared" si="2"/>
        <v>8.6394667455294911</v>
      </c>
      <c r="M17" s="22">
        <f t="shared" si="3"/>
        <v>7.5031735361538123</v>
      </c>
      <c r="N17" s="22"/>
      <c r="O17" s="2"/>
      <c r="P17" s="2"/>
      <c r="Q17" s="2"/>
      <c r="R17" s="2"/>
    </row>
    <row r="18" spans="1:18">
      <c r="A18" t="s">
        <v>36</v>
      </c>
      <c r="B18">
        <v>450</v>
      </c>
      <c r="D18">
        <v>17</v>
      </c>
      <c r="I18" s="22">
        <f t="shared" si="4"/>
        <v>0</v>
      </c>
      <c r="J18" s="22">
        <f t="shared" si="0"/>
        <v>6.2128144780504924</v>
      </c>
      <c r="K18" s="22">
        <f t="shared" si="1"/>
        <v>0</v>
      </c>
      <c r="L18" s="22">
        <f t="shared" si="2"/>
        <v>0</v>
      </c>
      <c r="M18" s="22">
        <f t="shared" si="3"/>
        <v>0</v>
      </c>
      <c r="N18" s="22"/>
      <c r="O18" s="2"/>
      <c r="P18" s="2"/>
      <c r="Q18" s="2"/>
      <c r="R18" s="2"/>
    </row>
    <row r="19" spans="1:18">
      <c r="A19" t="s">
        <v>37</v>
      </c>
      <c r="B19">
        <v>451</v>
      </c>
      <c r="D19">
        <v>59</v>
      </c>
      <c r="I19" s="22">
        <f t="shared" si="4"/>
        <v>0</v>
      </c>
      <c r="J19" s="22">
        <f t="shared" si="0"/>
        <v>21.562120835587002</v>
      </c>
      <c r="K19" s="22">
        <f t="shared" si="1"/>
        <v>0</v>
      </c>
      <c r="L19" s="22">
        <f t="shared" si="2"/>
        <v>0</v>
      </c>
      <c r="M19" s="22">
        <f t="shared" si="3"/>
        <v>0</v>
      </c>
      <c r="N19" s="22"/>
      <c r="O19" s="2"/>
      <c r="P19" s="2"/>
      <c r="Q19" s="2"/>
      <c r="R19" s="2"/>
    </row>
    <row r="20" spans="1:18">
      <c r="A20" t="s">
        <v>38</v>
      </c>
      <c r="B20">
        <v>510</v>
      </c>
      <c r="D20">
        <v>92</v>
      </c>
      <c r="E20">
        <v>159</v>
      </c>
      <c r="F20">
        <v>60</v>
      </c>
      <c r="G20">
        <v>151</v>
      </c>
      <c r="I20" s="22">
        <f t="shared" si="4"/>
        <v>0</v>
      </c>
      <c r="J20" s="22">
        <f t="shared" si="0"/>
        <v>33.622290116508545</v>
      </c>
      <c r="K20" s="22">
        <f t="shared" si="1"/>
        <v>32.91857311442827</v>
      </c>
      <c r="L20" s="22">
        <f t="shared" si="2"/>
        <v>9.9686154756109513</v>
      </c>
      <c r="M20" s="22">
        <f t="shared" si="3"/>
        <v>23.122024570596441</v>
      </c>
      <c r="N20" s="22"/>
      <c r="O20" s="2"/>
      <c r="P20" s="2"/>
      <c r="Q20" s="2"/>
      <c r="R20" s="2"/>
    </row>
    <row r="21" spans="1:18">
      <c r="A21" t="s">
        <v>39</v>
      </c>
      <c r="B21">
        <v>700</v>
      </c>
      <c r="D21">
        <v>25</v>
      </c>
      <c r="F21">
        <v>44</v>
      </c>
      <c r="G21">
        <v>37</v>
      </c>
      <c r="I21" s="22">
        <f t="shared" si="4"/>
        <v>0</v>
      </c>
      <c r="J21" s="22">
        <f t="shared" si="0"/>
        <v>9.1364918794860177</v>
      </c>
      <c r="K21" s="22">
        <f t="shared" si="1"/>
        <v>0</v>
      </c>
      <c r="L21" s="22">
        <f t="shared" si="2"/>
        <v>7.3103180154480318</v>
      </c>
      <c r="M21" s="22">
        <f t="shared" si="3"/>
        <v>5.665661649748797</v>
      </c>
      <c r="N21" s="22"/>
      <c r="O21" s="2"/>
      <c r="P21" s="2"/>
      <c r="Q21" s="2"/>
      <c r="R21" s="2"/>
    </row>
    <row r="22" spans="1:18">
      <c r="A22" t="s">
        <v>40</v>
      </c>
      <c r="B22">
        <v>710</v>
      </c>
      <c r="C22">
        <v>180</v>
      </c>
      <c r="D22">
        <v>424</v>
      </c>
      <c r="E22">
        <v>830</v>
      </c>
      <c r="F22">
        <v>902</v>
      </c>
      <c r="G22">
        <v>1030</v>
      </c>
      <c r="I22" s="22">
        <f t="shared" si="4"/>
        <v>99.77827050997783</v>
      </c>
      <c r="J22" s="22">
        <f t="shared" si="0"/>
        <v>154.95490227608286</v>
      </c>
      <c r="K22" s="22">
        <f t="shared" si="1"/>
        <v>171.83909235833627</v>
      </c>
      <c r="L22" s="22">
        <f t="shared" si="2"/>
        <v>149.86151931668465</v>
      </c>
      <c r="M22" s="22">
        <f t="shared" si="3"/>
        <v>157.7197702497638</v>
      </c>
      <c r="N22" s="22"/>
      <c r="O22" s="2"/>
      <c r="P22" s="2"/>
      <c r="Q22" s="2"/>
      <c r="R22" s="2"/>
    </row>
    <row r="23" spans="1:18">
      <c r="A23" t="s">
        <v>41</v>
      </c>
      <c r="B23">
        <v>732</v>
      </c>
      <c r="C23">
        <v>20</v>
      </c>
      <c r="D23">
        <v>299</v>
      </c>
      <c r="E23">
        <v>994</v>
      </c>
      <c r="F23">
        <v>1573</v>
      </c>
      <c r="G23">
        <v>1735</v>
      </c>
      <c r="I23" s="22">
        <f t="shared" si="4"/>
        <v>11.086474501108647</v>
      </c>
      <c r="J23" s="22">
        <f t="shared" si="0"/>
        <v>109.27244287865278</v>
      </c>
      <c r="K23" s="22">
        <f t="shared" si="1"/>
        <v>205.79284072793521</v>
      </c>
      <c r="L23" s="22">
        <f t="shared" si="2"/>
        <v>261.34386905226711</v>
      </c>
      <c r="M23" s="22">
        <f t="shared" si="3"/>
        <v>265.67359357605847</v>
      </c>
      <c r="N23" s="22"/>
      <c r="O23" s="2"/>
      <c r="P23" s="2"/>
      <c r="Q23" s="2"/>
      <c r="R23" s="2"/>
    </row>
    <row r="24" spans="1:18">
      <c r="A24" t="s">
        <v>42</v>
      </c>
      <c r="B24">
        <v>752</v>
      </c>
      <c r="C24">
        <v>100</v>
      </c>
      <c r="D24">
        <v>53</v>
      </c>
      <c r="E24">
        <v>228</v>
      </c>
      <c r="F24">
        <v>92</v>
      </c>
      <c r="G24">
        <v>216</v>
      </c>
      <c r="I24" s="22">
        <f t="shared" si="4"/>
        <v>55.432372505543235</v>
      </c>
      <c r="J24" s="22">
        <f t="shared" si="0"/>
        <v>19.369362784510358</v>
      </c>
      <c r="K24" s="22">
        <f t="shared" si="1"/>
        <v>47.203991635783936</v>
      </c>
      <c r="L24" s="22">
        <f t="shared" si="2"/>
        <v>15.285210395936792</v>
      </c>
      <c r="M24" s="22">
        <f t="shared" si="3"/>
        <v>33.075213955290273</v>
      </c>
      <c r="N24" s="22"/>
      <c r="O24" s="2"/>
      <c r="P24" s="2"/>
      <c r="Q24" s="2"/>
      <c r="R24" s="2"/>
    </row>
    <row r="25" spans="1:18">
      <c r="A25" t="s">
        <v>43</v>
      </c>
      <c r="B25">
        <v>882</v>
      </c>
      <c r="C25">
        <v>280</v>
      </c>
      <c r="D25">
        <v>526</v>
      </c>
      <c r="E25">
        <v>1172</v>
      </c>
      <c r="F25">
        <v>1054</v>
      </c>
      <c r="G25">
        <v>801</v>
      </c>
      <c r="I25" s="22">
        <f t="shared" si="4"/>
        <v>155.21064301552107</v>
      </c>
      <c r="J25" s="22">
        <f t="shared" si="0"/>
        <v>192.23178914438583</v>
      </c>
      <c r="K25" s="22">
        <f t="shared" si="1"/>
        <v>242.64507981201217</v>
      </c>
      <c r="L25" s="22">
        <f t="shared" si="2"/>
        <v>175.11534518823237</v>
      </c>
      <c r="M25" s="22">
        <f t="shared" si="3"/>
        <v>122.65391841753477</v>
      </c>
      <c r="N25" s="22"/>
      <c r="O25" s="2"/>
      <c r="P25" s="2"/>
      <c r="Q25" s="2"/>
      <c r="R25" s="2"/>
    </row>
    <row r="26" spans="1:18">
      <c r="A26" t="s">
        <v>44</v>
      </c>
      <c r="B26">
        <v>891</v>
      </c>
      <c r="C26">
        <v>60</v>
      </c>
      <c r="D26">
        <v>232</v>
      </c>
      <c r="E26">
        <v>36</v>
      </c>
      <c r="F26">
        <v>72</v>
      </c>
      <c r="G26">
        <v>301</v>
      </c>
      <c r="I26" s="22">
        <f t="shared" si="4"/>
        <v>33.259423503325941</v>
      </c>
      <c r="J26" s="22">
        <f t="shared" si="0"/>
        <v>84.786644641630247</v>
      </c>
      <c r="K26" s="22">
        <f t="shared" si="1"/>
        <v>7.453261837229042</v>
      </c>
      <c r="L26" s="22">
        <f t="shared" si="2"/>
        <v>11.962338570733142</v>
      </c>
      <c r="M26" s="22">
        <f t="shared" si="3"/>
        <v>46.09092315065913</v>
      </c>
      <c r="N26" s="22"/>
      <c r="O26" s="2"/>
      <c r="P26" s="2"/>
      <c r="Q26" s="2"/>
      <c r="R26" s="2"/>
    </row>
    <row r="27" spans="1:18">
      <c r="A27" t="s">
        <v>45</v>
      </c>
      <c r="B27">
        <v>892</v>
      </c>
      <c r="C27">
        <v>180</v>
      </c>
      <c r="D27">
        <v>653</v>
      </c>
      <c r="E27">
        <v>1652</v>
      </c>
      <c r="F27">
        <v>2142</v>
      </c>
      <c r="G27">
        <v>2262</v>
      </c>
      <c r="I27" s="22">
        <f t="shared" si="4"/>
        <v>99.77827050997783</v>
      </c>
      <c r="J27" s="22">
        <f t="shared" si="0"/>
        <v>238.64516789217478</v>
      </c>
      <c r="K27" s="22">
        <f t="shared" si="1"/>
        <v>342.02190430839943</v>
      </c>
      <c r="L27" s="22">
        <f t="shared" si="2"/>
        <v>355.87957247931098</v>
      </c>
      <c r="M27" s="22">
        <f t="shared" si="3"/>
        <v>346.37099058734537</v>
      </c>
      <c r="N27" s="22"/>
      <c r="O27" s="2"/>
      <c r="P27" s="2"/>
      <c r="Q27" s="2"/>
      <c r="R27" s="2"/>
    </row>
    <row r="28" spans="1:18">
      <c r="A28" t="s">
        <v>46</v>
      </c>
      <c r="B28">
        <v>181</v>
      </c>
      <c r="G28">
        <v>12</v>
      </c>
      <c r="I28" s="22">
        <f t="shared" si="4"/>
        <v>0</v>
      </c>
      <c r="J28" s="22">
        <f t="shared" si="0"/>
        <v>0</v>
      </c>
      <c r="K28" s="22">
        <f t="shared" si="1"/>
        <v>0</v>
      </c>
      <c r="L28" s="22">
        <f t="shared" si="2"/>
        <v>0</v>
      </c>
      <c r="M28" s="22">
        <f t="shared" si="3"/>
        <v>1.8375118864050153</v>
      </c>
      <c r="N28" s="22"/>
      <c r="O28" s="2"/>
      <c r="P28" s="2"/>
      <c r="Q28" s="2"/>
      <c r="R28" s="2"/>
    </row>
    <row r="29" spans="1:18">
      <c r="A29" t="s">
        <v>47</v>
      </c>
      <c r="B29">
        <v>190</v>
      </c>
      <c r="G29">
        <v>41</v>
      </c>
      <c r="I29" s="22">
        <f t="shared" si="4"/>
        <v>0</v>
      </c>
      <c r="J29" s="22">
        <f t="shared" si="0"/>
        <v>0</v>
      </c>
      <c r="K29" s="22">
        <f t="shared" si="1"/>
        <v>0</v>
      </c>
      <c r="L29" s="22">
        <f t="shared" si="2"/>
        <v>0</v>
      </c>
      <c r="M29" s="22">
        <f t="shared" si="3"/>
        <v>6.2781656118838018</v>
      </c>
      <c r="N29" s="1"/>
      <c r="O29" s="1"/>
      <c r="P29" s="1"/>
      <c r="Q29" s="1"/>
      <c r="R29" s="1"/>
    </row>
    <row r="30" spans="1:18">
      <c r="A30" t="s">
        <v>50</v>
      </c>
      <c r="C30">
        <f>SUM(C3:C29)</f>
        <v>1100</v>
      </c>
      <c r="D30">
        <f>SUM(D3:D29)</f>
        <v>2629</v>
      </c>
      <c r="E30">
        <f>SUM(E3:E29)</f>
        <v>5520</v>
      </c>
      <c r="F30">
        <f>SUM(F3:F29)</f>
        <v>6524</v>
      </c>
      <c r="G30">
        <f>SUM(G3:G29)</f>
        <v>7356</v>
      </c>
      <c r="I30" s="22">
        <f t="shared" si="4"/>
        <v>609.7560975609756</v>
      </c>
      <c r="J30" s="22">
        <f t="shared" si="0"/>
        <v>960.79348604674965</v>
      </c>
      <c r="K30" s="22">
        <f t="shared" si="1"/>
        <v>1142.8334817084533</v>
      </c>
      <c r="L30" s="22">
        <f t="shared" si="2"/>
        <v>1083.9207893814307</v>
      </c>
      <c r="M30" s="22">
        <f t="shared" si="3"/>
        <v>1126.3947863662743</v>
      </c>
    </row>
    <row r="31" spans="1:18">
      <c r="I31" s="22"/>
      <c r="J31" s="22"/>
      <c r="K31" s="22"/>
      <c r="L31" s="22"/>
      <c r="M31" s="22"/>
    </row>
    <row r="32" spans="1:18" ht="15.75" thickBot="1">
      <c r="A32" s="48" t="s">
        <v>79</v>
      </c>
      <c r="B32" s="48" t="s">
        <v>80</v>
      </c>
      <c r="C32" s="48" t="s">
        <v>6</v>
      </c>
      <c r="D32" s="48" t="s">
        <v>5</v>
      </c>
      <c r="E32" s="48" t="s">
        <v>8</v>
      </c>
      <c r="F32" s="48" t="s">
        <v>9</v>
      </c>
      <c r="G32" s="48" t="s">
        <v>81</v>
      </c>
      <c r="H32" s="48" t="s">
        <v>82</v>
      </c>
      <c r="I32" s="48" t="s">
        <v>83</v>
      </c>
      <c r="J32" s="48" t="s">
        <v>84</v>
      </c>
      <c r="K32" s="48" t="s">
        <v>85</v>
      </c>
    </row>
    <row r="33" spans="1:11">
      <c r="A33" s="32">
        <v>1</v>
      </c>
      <c r="B33" s="33">
        <v>1</v>
      </c>
      <c r="C33" s="33">
        <v>1</v>
      </c>
      <c r="D33" s="33">
        <v>1</v>
      </c>
      <c r="E33" s="33">
        <v>0</v>
      </c>
      <c r="F33" s="33">
        <v>0</v>
      </c>
      <c r="G33" s="33">
        <v>28720</v>
      </c>
      <c r="H33" s="33">
        <v>47159</v>
      </c>
      <c r="I33" s="33">
        <v>114357</v>
      </c>
      <c r="J33" s="33">
        <v>122701</v>
      </c>
      <c r="K33" s="34">
        <v>128416</v>
      </c>
    </row>
    <row r="34" spans="1:11" ht="15.75" thickBot="1">
      <c r="A34" s="50">
        <v>1</v>
      </c>
      <c r="B34" s="51">
        <v>1</v>
      </c>
      <c r="C34" s="51">
        <v>0</v>
      </c>
      <c r="D34" s="51">
        <v>1</v>
      </c>
      <c r="E34" s="51">
        <v>0</v>
      </c>
      <c r="F34" s="51">
        <v>0</v>
      </c>
      <c r="G34" s="51">
        <v>151680</v>
      </c>
      <c r="H34" s="51">
        <v>226469</v>
      </c>
      <c r="I34" s="51">
        <v>368653</v>
      </c>
      <c r="J34" s="51">
        <v>479188</v>
      </c>
      <c r="K34" s="52">
        <v>524641</v>
      </c>
    </row>
    <row r="35" spans="1:11">
      <c r="A35" s="49">
        <v>0</v>
      </c>
      <c r="B35" s="49">
        <v>1</v>
      </c>
      <c r="C35" s="49">
        <v>1</v>
      </c>
      <c r="D35" s="49">
        <v>1</v>
      </c>
      <c r="E35" s="49">
        <v>0</v>
      </c>
      <c r="F35" s="49">
        <v>0</v>
      </c>
      <c r="G35" s="49">
        <v>2120</v>
      </c>
      <c r="H35" s="49">
        <v>3286</v>
      </c>
      <c r="I35" s="49">
        <v>6139</v>
      </c>
      <c r="J35" s="49">
        <v>6182</v>
      </c>
      <c r="K35" s="49">
        <v>6185</v>
      </c>
    </row>
    <row r="36" spans="1:11">
      <c r="A36" s="17">
        <v>0</v>
      </c>
      <c r="B36" s="17">
        <v>1</v>
      </c>
      <c r="C36" s="17">
        <v>0</v>
      </c>
      <c r="D36" s="17">
        <v>1</v>
      </c>
      <c r="E36" s="17">
        <v>0</v>
      </c>
      <c r="F36" s="17">
        <v>0</v>
      </c>
      <c r="G36" s="17">
        <v>25880</v>
      </c>
      <c r="H36" s="17">
        <v>37343</v>
      </c>
      <c r="I36" s="17">
        <v>60978</v>
      </c>
      <c r="J36" s="17">
        <v>86812</v>
      </c>
      <c r="K36" s="17">
        <v>105440</v>
      </c>
    </row>
    <row r="37" spans="1:11">
      <c r="A37" s="16">
        <v>1</v>
      </c>
      <c r="B37" s="16">
        <v>0</v>
      </c>
      <c r="C37" s="16">
        <v>1</v>
      </c>
      <c r="D37" s="16">
        <v>1</v>
      </c>
      <c r="E37" s="16">
        <v>0</v>
      </c>
      <c r="F37" s="16">
        <v>0</v>
      </c>
      <c r="G37" s="16">
        <v>5660</v>
      </c>
      <c r="H37" s="16">
        <v>6856</v>
      </c>
      <c r="I37" s="16">
        <v>12567</v>
      </c>
      <c r="J37" s="16">
        <v>11105</v>
      </c>
      <c r="K37" s="16">
        <v>9466</v>
      </c>
    </row>
    <row r="38" spans="1:11">
      <c r="A38" s="16">
        <v>1</v>
      </c>
      <c r="B38" s="16">
        <v>0</v>
      </c>
      <c r="C38" s="16">
        <v>0</v>
      </c>
      <c r="D38" s="16">
        <v>1</v>
      </c>
      <c r="E38" s="16">
        <v>0</v>
      </c>
      <c r="F38" s="16">
        <v>0</v>
      </c>
      <c r="G38" s="16">
        <v>43720</v>
      </c>
      <c r="H38" s="16">
        <v>48116</v>
      </c>
      <c r="I38" s="16">
        <v>62671</v>
      </c>
      <c r="J38" s="16">
        <v>68341</v>
      </c>
      <c r="K38" s="16">
        <v>58168</v>
      </c>
    </row>
    <row r="39" spans="1:11">
      <c r="A39" s="17">
        <v>0</v>
      </c>
      <c r="B39" s="17">
        <v>0</v>
      </c>
      <c r="C39" s="17">
        <v>1</v>
      </c>
      <c r="D39" s="17">
        <v>1</v>
      </c>
      <c r="E39" s="17">
        <v>0</v>
      </c>
      <c r="F39" s="17">
        <v>0</v>
      </c>
      <c r="G39" s="17">
        <v>4240</v>
      </c>
      <c r="H39" s="17">
        <v>5844</v>
      </c>
      <c r="I39" s="17">
        <v>11617</v>
      </c>
      <c r="J39" s="17">
        <v>12201</v>
      </c>
      <c r="K39" s="17">
        <v>14546</v>
      </c>
    </row>
    <row r="40" spans="1:11">
      <c r="A40" s="47">
        <v>0</v>
      </c>
      <c r="B40" s="47">
        <v>0</v>
      </c>
      <c r="C40" s="47">
        <v>0</v>
      </c>
      <c r="D40" s="47">
        <v>1</v>
      </c>
      <c r="E40" s="47">
        <v>0</v>
      </c>
      <c r="F40" s="47">
        <v>0</v>
      </c>
      <c r="G40" s="47">
        <v>58020</v>
      </c>
      <c r="H40" s="47">
        <v>77307</v>
      </c>
      <c r="I40" s="47">
        <v>110276</v>
      </c>
      <c r="J40" s="47">
        <v>139003</v>
      </c>
      <c r="K40" s="47">
        <v>165236</v>
      </c>
    </row>
    <row r="41" spans="1:11">
      <c r="A41" s="47"/>
      <c r="B41" s="47"/>
      <c r="C41" s="47"/>
      <c r="D41" s="47"/>
      <c r="E41" s="47"/>
      <c r="F41" s="47"/>
      <c r="G41" s="47">
        <f>SUM(G33:G34)</f>
        <v>180400</v>
      </c>
      <c r="H41" s="47">
        <f t="shared" ref="H41:K41" si="5">SUM(H33:H34)</f>
        <v>273628</v>
      </c>
      <c r="I41" s="47">
        <f t="shared" si="5"/>
        <v>483010</v>
      </c>
      <c r="J41" s="47">
        <f t="shared" si="5"/>
        <v>601889</v>
      </c>
      <c r="K41" s="47">
        <f t="shared" si="5"/>
        <v>653057</v>
      </c>
    </row>
  </sheetData>
  <mergeCells count="1">
    <mergeCell ref="I1:M1"/>
  </mergeCells>
  <conditionalFormatting sqref="N3:R2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zoomScale="75" zoomScaleNormal="75" workbookViewId="0">
      <selection activeCell="G36" sqref="G36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15.75" thickBot="1">
      <c r="B1" s="63" t="s">
        <v>53</v>
      </c>
      <c r="C1" s="64"/>
      <c r="D1" s="64"/>
      <c r="E1" s="64"/>
      <c r="F1" s="65"/>
      <c r="G1" s="18"/>
      <c r="H1" s="18"/>
    </row>
    <row r="2" spans="1:8" ht="15.75" thickBot="1">
      <c r="A2" s="35" t="str">
        <f>'Austin Raw'!A2</f>
        <v>ind1990</v>
      </c>
      <c r="B2" s="39">
        <v>1980</v>
      </c>
      <c r="C2" s="40">
        <v>1990</v>
      </c>
      <c r="D2" s="40">
        <v>2000</v>
      </c>
      <c r="E2" s="40" t="s">
        <v>17</v>
      </c>
      <c r="F2" s="41" t="s">
        <v>54</v>
      </c>
      <c r="G2" s="8"/>
      <c r="H2" s="8"/>
    </row>
    <row r="3" spans="1:8">
      <c r="A3" t="s">
        <v>21</v>
      </c>
      <c r="B3" s="42">
        <f>'Austin Raw'!I3</f>
        <v>0</v>
      </c>
      <c r="C3" s="43">
        <f>'Austin Raw'!J3</f>
        <v>0</v>
      </c>
      <c r="D3" s="43">
        <f>'Austin Raw'!K3</f>
        <v>4.347736071716942</v>
      </c>
      <c r="E3" s="43">
        <f>'Austin Raw'!L3</f>
        <v>0</v>
      </c>
      <c r="F3" s="44">
        <f>'Austin Raw'!M3</f>
        <v>0</v>
      </c>
      <c r="G3" s="6"/>
      <c r="H3" s="6"/>
    </row>
    <row r="4" spans="1:8">
      <c r="A4" t="s">
        <v>22</v>
      </c>
      <c r="B4" s="10">
        <f>'Austin Raw'!I4</f>
        <v>44.345898004434588</v>
      </c>
      <c r="C4" s="11">
        <f>'Austin Raw'!J4</f>
        <v>18.272983758972035</v>
      </c>
      <c r="D4" s="11">
        <f>'Austin Raw'!K4</f>
        <v>4.9688412248193616</v>
      </c>
      <c r="E4" s="11">
        <f>'Austin Raw'!L4</f>
        <v>18.940369403660807</v>
      </c>
      <c r="F4" s="12">
        <f>'Austin Raw'!M4</f>
        <v>46.397175131726634</v>
      </c>
      <c r="G4" s="6"/>
      <c r="H4" s="6"/>
    </row>
    <row r="5" spans="1:8">
      <c r="A5" t="s">
        <v>23</v>
      </c>
      <c r="B5" s="10">
        <f>'Austin Raw'!I5</f>
        <v>0</v>
      </c>
      <c r="C5" s="11">
        <f>'Austin Raw'!J5</f>
        <v>16.445685383074832</v>
      </c>
      <c r="D5" s="11">
        <f>'Austin Raw'!K5</f>
        <v>0</v>
      </c>
      <c r="E5" s="11">
        <f>'Austin Raw'!L5</f>
        <v>16.115928352237702</v>
      </c>
      <c r="F5" s="12">
        <f>'Austin Raw'!M5</f>
        <v>0</v>
      </c>
      <c r="G5" s="6"/>
      <c r="H5" s="6"/>
    </row>
    <row r="6" spans="1:8">
      <c r="A6" t="s">
        <v>24</v>
      </c>
      <c r="B6" s="10">
        <f>'Austin Raw'!I6</f>
        <v>11.086474501108647</v>
      </c>
      <c r="C6" s="11">
        <f>'Austin Raw'!J6</f>
        <v>0</v>
      </c>
      <c r="D6" s="11">
        <f>'Austin Raw'!K6</f>
        <v>7.6602968882631837</v>
      </c>
      <c r="E6" s="11">
        <f>'Austin Raw'!L6</f>
        <v>0</v>
      </c>
      <c r="F6" s="12">
        <f>'Austin Raw'!M6</f>
        <v>3.5218977822762789</v>
      </c>
      <c r="G6" s="6"/>
      <c r="H6" s="6"/>
    </row>
    <row r="7" spans="1:8">
      <c r="A7" t="s">
        <v>25</v>
      </c>
      <c r="B7" s="10">
        <f>'Austin Raw'!I7</f>
        <v>0</v>
      </c>
      <c r="C7" s="11">
        <f>'Austin Raw'!J7</f>
        <v>13.156548306459865</v>
      </c>
      <c r="D7" s="11">
        <f>'Austin Raw'!K7</f>
        <v>0</v>
      </c>
      <c r="E7" s="11">
        <f>'Austin Raw'!L7</f>
        <v>0</v>
      </c>
      <c r="F7" s="12">
        <f>'Austin Raw'!M7</f>
        <v>2.6031418390737713</v>
      </c>
      <c r="G7" s="6"/>
      <c r="H7" s="6"/>
    </row>
    <row r="8" spans="1:8">
      <c r="A8" t="s">
        <v>26</v>
      </c>
      <c r="B8" s="10">
        <f>'Austin Raw'!I8</f>
        <v>0</v>
      </c>
      <c r="C8" s="11">
        <f>'Austin Raw'!J8</f>
        <v>11.329249930562661</v>
      </c>
      <c r="D8" s="11">
        <f>'Austin Raw'!K8</f>
        <v>9.3165772965363036</v>
      </c>
      <c r="E8" s="11">
        <f>'Austin Raw'!L8</f>
        <v>7.642605197968396</v>
      </c>
      <c r="F8" s="12">
        <f>'Austin Raw'!M8</f>
        <v>4.9000316970800402</v>
      </c>
      <c r="G8" s="6"/>
      <c r="H8" s="6"/>
    </row>
    <row r="9" spans="1:8">
      <c r="A9" t="s">
        <v>27</v>
      </c>
      <c r="B9" s="10">
        <f>'Austin Raw'!I9</f>
        <v>33.259423503325941</v>
      </c>
      <c r="C9" s="11">
        <f>'Austin Raw'!J9</f>
        <v>0</v>
      </c>
      <c r="D9" s="11">
        <f>'Austin Raw'!K9</f>
        <v>9.3165772965363036</v>
      </c>
      <c r="E9" s="11">
        <f>'Austin Raw'!L9</f>
        <v>19.937230951221903</v>
      </c>
      <c r="F9" s="12">
        <f>'Austin Raw'!M9</f>
        <v>18.681370845117655</v>
      </c>
      <c r="G9" s="6"/>
      <c r="H9" s="6"/>
    </row>
    <row r="10" spans="1:8">
      <c r="A10" t="s">
        <v>28</v>
      </c>
      <c r="B10" s="10">
        <f>'Austin Raw'!I10</f>
        <v>0</v>
      </c>
      <c r="C10" s="11">
        <f>'Austin Raw'!J10</f>
        <v>0</v>
      </c>
      <c r="D10" s="11">
        <f>'Austin Raw'!K10</f>
        <v>16.769839133765348</v>
      </c>
      <c r="E10" s="11">
        <f>'Austin Raw'!L10</f>
        <v>0</v>
      </c>
      <c r="F10" s="12">
        <f>'Austin Raw'!M10</f>
        <v>0</v>
      </c>
      <c r="G10" s="6"/>
      <c r="H10" s="6"/>
    </row>
    <row r="11" spans="1:8">
      <c r="A11" t="s">
        <v>29</v>
      </c>
      <c r="B11" s="10">
        <f>'Austin Raw'!I11</f>
        <v>11.086474501108647</v>
      </c>
      <c r="C11" s="11">
        <f>'Austin Raw'!J11</f>
        <v>0</v>
      </c>
      <c r="D11" s="11">
        <f>'Austin Raw'!K11</f>
        <v>0</v>
      </c>
      <c r="E11" s="11">
        <f>'Austin Raw'!L11</f>
        <v>0</v>
      </c>
      <c r="F11" s="12">
        <f>'Austin Raw'!M11</f>
        <v>1.22500792427001</v>
      </c>
      <c r="G11" s="6"/>
      <c r="H11" s="6"/>
    </row>
    <row r="12" spans="1:8">
      <c r="A12" t="s">
        <v>30</v>
      </c>
      <c r="B12" s="10">
        <f>'Austin Raw'!I12</f>
        <v>22.172949002217294</v>
      </c>
      <c r="C12" s="11">
        <f>'Austin Raw'!J12</f>
        <v>0</v>
      </c>
      <c r="D12" s="11">
        <f>'Austin Raw'!K12</f>
        <v>39.336659696486613</v>
      </c>
      <c r="E12" s="11">
        <f>'Austin Raw'!L12</f>
        <v>18.608082221140442</v>
      </c>
      <c r="F12" s="12">
        <f>'Austin Raw'!M12</f>
        <v>22.662646598995188</v>
      </c>
      <c r="G12" s="6"/>
      <c r="H12" s="6"/>
    </row>
    <row r="13" spans="1:8">
      <c r="A13" t="s">
        <v>31</v>
      </c>
      <c r="B13" s="10">
        <f>'Austin Raw'!I13</f>
        <v>0</v>
      </c>
      <c r="C13" s="11">
        <f>'Austin Raw'!J13</f>
        <v>0</v>
      </c>
      <c r="D13" s="11">
        <f>'Austin Raw'!K13</f>
        <v>1.2422103062048404</v>
      </c>
      <c r="E13" s="11">
        <f>'Austin Raw'!L13</f>
        <v>0</v>
      </c>
      <c r="F13" s="12">
        <f>'Austin Raw'!M13</f>
        <v>0</v>
      </c>
      <c r="G13" s="6"/>
      <c r="H13" s="6"/>
    </row>
    <row r="14" spans="1:8">
      <c r="A14" t="s">
        <v>32</v>
      </c>
      <c r="B14" s="10">
        <f>'Austin Raw'!I14</f>
        <v>0</v>
      </c>
      <c r="C14" s="11">
        <f>'Austin Raw'!J14</f>
        <v>8.4055725291271361</v>
      </c>
      <c r="D14" s="11">
        <f>'Austin Raw'!K14</f>
        <v>0</v>
      </c>
      <c r="E14" s="11">
        <f>'Austin Raw'!L14</f>
        <v>5.1504513290656577</v>
      </c>
      <c r="F14" s="12">
        <f>'Austin Raw'!M14</f>
        <v>7.6562995266875635</v>
      </c>
      <c r="G14" s="6"/>
      <c r="H14" s="6"/>
    </row>
    <row r="15" spans="1:8">
      <c r="A15" t="s">
        <v>33</v>
      </c>
      <c r="B15" s="10">
        <f>'Austin Raw'!I15</f>
        <v>11.086474501108647</v>
      </c>
      <c r="C15" s="11">
        <f>'Austin Raw'!J15</f>
        <v>0</v>
      </c>
      <c r="D15" s="11">
        <f>'Austin Raw'!K15</f>
        <v>0</v>
      </c>
      <c r="E15" s="11">
        <f>'Austin Raw'!L15</f>
        <v>0</v>
      </c>
      <c r="F15" s="12">
        <f>'Austin Raw'!M15</f>
        <v>0</v>
      </c>
      <c r="G15" s="6"/>
      <c r="H15" s="6"/>
    </row>
    <row r="16" spans="1:8">
      <c r="A16" t="s">
        <v>34</v>
      </c>
      <c r="B16" s="10">
        <f>'Austin Raw'!I16</f>
        <v>22.172949002217294</v>
      </c>
      <c r="C16" s="11">
        <f>'Austin Raw'!J16</f>
        <v>0</v>
      </c>
      <c r="D16" s="11">
        <f>'Austin Raw'!K16</f>
        <v>0</v>
      </c>
      <c r="E16" s="11">
        <f>'Austin Raw'!L16</f>
        <v>2.1598666863823728</v>
      </c>
      <c r="F16" s="12">
        <f>'Austin Raw'!M16</f>
        <v>2.7562678296075225</v>
      </c>
      <c r="G16" s="6"/>
      <c r="H16" s="6"/>
    </row>
    <row r="17" spans="1:21">
      <c r="A17" t="s">
        <v>35</v>
      </c>
      <c r="B17" s="10">
        <f>'Austin Raw'!I17</f>
        <v>0</v>
      </c>
      <c r="C17" s="11">
        <f>'Austin Raw'!J17</f>
        <v>23.389419211484206</v>
      </c>
      <c r="D17" s="11">
        <f>'Austin Raw'!K17</f>
        <v>0</v>
      </c>
      <c r="E17" s="11">
        <f>'Austin Raw'!L17</f>
        <v>8.6394667455294911</v>
      </c>
      <c r="F17" s="12">
        <f>'Austin Raw'!M17</f>
        <v>7.5031735361538123</v>
      </c>
      <c r="G17" s="6"/>
      <c r="H17" s="6"/>
    </row>
    <row r="18" spans="1:21">
      <c r="A18" t="s">
        <v>36</v>
      </c>
      <c r="B18" s="10">
        <f>'Austin Raw'!I18</f>
        <v>0</v>
      </c>
      <c r="C18" s="11">
        <f>'Austin Raw'!J18</f>
        <v>6.2128144780504924</v>
      </c>
      <c r="D18" s="11">
        <f>'Austin Raw'!K18</f>
        <v>0</v>
      </c>
      <c r="E18" s="11">
        <f>'Austin Raw'!L18</f>
        <v>0</v>
      </c>
      <c r="F18" s="12">
        <f>'Austin Raw'!M18</f>
        <v>0</v>
      </c>
      <c r="G18" s="6"/>
      <c r="H18" s="6"/>
    </row>
    <row r="19" spans="1:21">
      <c r="A19" t="s">
        <v>37</v>
      </c>
      <c r="B19" s="10">
        <f>'Austin Raw'!I19</f>
        <v>0</v>
      </c>
      <c r="C19" s="11">
        <f>'Austin Raw'!J19</f>
        <v>21.562120835587002</v>
      </c>
      <c r="D19" s="11">
        <f>'Austin Raw'!K19</f>
        <v>0</v>
      </c>
      <c r="E19" s="11">
        <f>'Austin Raw'!L19</f>
        <v>0</v>
      </c>
      <c r="F19" s="12">
        <f>'Austin Raw'!M19</f>
        <v>0</v>
      </c>
      <c r="G19" s="6"/>
      <c r="H19" s="6"/>
    </row>
    <row r="20" spans="1:21">
      <c r="A20" t="s">
        <v>38</v>
      </c>
      <c r="B20" s="10">
        <f>'Austin Raw'!I20</f>
        <v>0</v>
      </c>
      <c r="C20" s="11">
        <f>'Austin Raw'!J20</f>
        <v>33.622290116508545</v>
      </c>
      <c r="D20" s="11">
        <f>'Austin Raw'!K20</f>
        <v>32.91857311442827</v>
      </c>
      <c r="E20" s="11">
        <f>'Austin Raw'!L20</f>
        <v>9.9686154756109513</v>
      </c>
      <c r="F20" s="12">
        <f>'Austin Raw'!M20</f>
        <v>23.122024570596441</v>
      </c>
      <c r="G20" s="6"/>
      <c r="H20" s="6"/>
    </row>
    <row r="21" spans="1:21">
      <c r="A21" t="s">
        <v>39</v>
      </c>
      <c r="B21" s="10">
        <f>'Austin Raw'!I21</f>
        <v>0</v>
      </c>
      <c r="C21" s="11">
        <f>'Austin Raw'!J21</f>
        <v>9.1364918794860177</v>
      </c>
      <c r="D21" s="11">
        <f>'Austin Raw'!K21</f>
        <v>0</v>
      </c>
      <c r="E21" s="11">
        <f>'Austin Raw'!L21</f>
        <v>7.3103180154480318</v>
      </c>
      <c r="F21" s="12">
        <f>'Austin Raw'!M21</f>
        <v>5.665661649748797</v>
      </c>
      <c r="G21" s="6"/>
      <c r="H21" s="6"/>
    </row>
    <row r="22" spans="1:21">
      <c r="A22" t="s">
        <v>40</v>
      </c>
      <c r="B22" s="10">
        <f>'Austin Raw'!I22</f>
        <v>99.77827050997783</v>
      </c>
      <c r="C22" s="11">
        <f>'Austin Raw'!J22</f>
        <v>154.95490227608286</v>
      </c>
      <c r="D22" s="11">
        <f>'Austin Raw'!K22</f>
        <v>171.83909235833627</v>
      </c>
      <c r="E22" s="11">
        <f>'Austin Raw'!L22</f>
        <v>149.86151931668465</v>
      </c>
      <c r="F22" s="12">
        <f>'Austin Raw'!M22</f>
        <v>157.7197702497638</v>
      </c>
      <c r="G22" s="6"/>
      <c r="H22" s="6"/>
    </row>
    <row r="23" spans="1:21">
      <c r="A23" t="s">
        <v>41</v>
      </c>
      <c r="B23" s="10">
        <f>'Austin Raw'!I23</f>
        <v>11.086474501108647</v>
      </c>
      <c r="C23" s="11">
        <f>'Austin Raw'!J23</f>
        <v>109.27244287865278</v>
      </c>
      <c r="D23" s="11">
        <f>'Austin Raw'!K23</f>
        <v>205.79284072793521</v>
      </c>
      <c r="E23" s="11">
        <f>'Austin Raw'!L23</f>
        <v>261.34386905226711</v>
      </c>
      <c r="F23" s="12">
        <f>'Austin Raw'!M23</f>
        <v>265.67359357605847</v>
      </c>
      <c r="G23" s="6"/>
      <c r="H23" s="6"/>
    </row>
    <row r="24" spans="1:21">
      <c r="A24" t="s">
        <v>42</v>
      </c>
      <c r="B24" s="10">
        <f>'Austin Raw'!I24</f>
        <v>55.432372505543235</v>
      </c>
      <c r="C24" s="11">
        <f>'Austin Raw'!J24</f>
        <v>19.369362784510358</v>
      </c>
      <c r="D24" s="11">
        <f>'Austin Raw'!K24</f>
        <v>47.203991635783936</v>
      </c>
      <c r="E24" s="11">
        <f>'Austin Raw'!L24</f>
        <v>15.285210395936792</v>
      </c>
      <c r="F24" s="12">
        <f>'Austin Raw'!M24</f>
        <v>33.075213955290273</v>
      </c>
      <c r="G24" s="6"/>
      <c r="H24" s="6"/>
    </row>
    <row r="25" spans="1:21">
      <c r="A25" t="s">
        <v>43</v>
      </c>
      <c r="B25" s="10">
        <f>'Austin Raw'!I25</f>
        <v>155.21064301552107</v>
      </c>
      <c r="C25" s="11">
        <f>'Austin Raw'!J25</f>
        <v>192.23178914438583</v>
      </c>
      <c r="D25" s="11">
        <f>'Austin Raw'!K25</f>
        <v>242.64507981201217</v>
      </c>
      <c r="E25" s="11">
        <f>'Austin Raw'!L25</f>
        <v>175.11534518823237</v>
      </c>
      <c r="F25" s="12">
        <f>'Austin Raw'!M25</f>
        <v>122.65391841753477</v>
      </c>
      <c r="G25" s="6"/>
      <c r="H25" s="6"/>
      <c r="U25" s="3" t="s">
        <v>55</v>
      </c>
    </row>
    <row r="26" spans="1:21">
      <c r="A26" t="s">
        <v>44</v>
      </c>
      <c r="B26" s="10">
        <f>'Austin Raw'!I26</f>
        <v>33.259423503325941</v>
      </c>
      <c r="C26" s="11">
        <f>'Austin Raw'!J26</f>
        <v>84.786644641630247</v>
      </c>
      <c r="D26" s="11">
        <f>'Austin Raw'!K26</f>
        <v>7.453261837229042</v>
      </c>
      <c r="E26" s="11">
        <f>'Austin Raw'!L26</f>
        <v>11.962338570733142</v>
      </c>
      <c r="F26" s="12">
        <f>'Austin Raw'!M26</f>
        <v>46.09092315065913</v>
      </c>
      <c r="G26" s="6"/>
      <c r="H26" s="6"/>
    </row>
    <row r="27" spans="1:21">
      <c r="A27" t="s">
        <v>45</v>
      </c>
      <c r="B27" s="10">
        <f>'Austin Raw'!I27</f>
        <v>99.77827050997783</v>
      </c>
      <c r="C27" s="11">
        <f>'Austin Raw'!J27</f>
        <v>238.64516789217478</v>
      </c>
      <c r="D27" s="11">
        <f>'Austin Raw'!K27</f>
        <v>342.02190430839943</v>
      </c>
      <c r="E27" s="11">
        <f>'Austin Raw'!L27</f>
        <v>355.87957247931098</v>
      </c>
      <c r="F27" s="12">
        <f>'Austin Raw'!M27</f>
        <v>346.37099058734537</v>
      </c>
      <c r="G27" s="6"/>
      <c r="H27" s="6"/>
    </row>
    <row r="28" spans="1:21">
      <c r="A28" t="s">
        <v>46</v>
      </c>
      <c r="B28" s="10">
        <f>'Austin Raw'!I28</f>
        <v>0</v>
      </c>
      <c r="C28" s="11">
        <f>'Austin Raw'!J28</f>
        <v>0</v>
      </c>
      <c r="D28" s="11">
        <f>'Austin Raw'!K28</f>
        <v>0</v>
      </c>
      <c r="E28" s="11">
        <f>'Austin Raw'!L28</f>
        <v>0</v>
      </c>
      <c r="F28" s="12">
        <f>'Austin Raw'!M28</f>
        <v>1.8375118864050153</v>
      </c>
      <c r="G28" s="6"/>
      <c r="H28" s="6"/>
    </row>
    <row r="29" spans="1:21" ht="15.75" thickBot="1">
      <c r="A29" t="s">
        <v>47</v>
      </c>
      <c r="B29" s="13">
        <f>'Austin Raw'!I29</f>
        <v>0</v>
      </c>
      <c r="C29" s="14">
        <f>'Austin Raw'!J29</f>
        <v>0</v>
      </c>
      <c r="D29" s="14">
        <f>'Austin Raw'!K29</f>
        <v>0</v>
      </c>
      <c r="E29" s="14">
        <f>'Austin Raw'!L29</f>
        <v>0</v>
      </c>
      <c r="F29" s="15">
        <f>'Austin Raw'!M29</f>
        <v>6.2781656118838018</v>
      </c>
    </row>
    <row r="30" spans="1:21">
      <c r="A30" s="4">
        <f>COUNTA(A3:A29)</f>
        <v>27</v>
      </c>
      <c r="B30" s="45">
        <f>'Austin Raw'!I30</f>
        <v>609.7560975609756</v>
      </c>
      <c r="C30" s="45">
        <f>'Austin Raw'!J30</f>
        <v>960.79348604674965</v>
      </c>
      <c r="D30" s="45">
        <f>'Austin Raw'!K30</f>
        <v>1142.8334817084533</v>
      </c>
      <c r="E30" s="45">
        <f>'Austin Raw'!L30</f>
        <v>1083.9207893814307</v>
      </c>
      <c r="F30" s="45">
        <f>'Austin Raw'!M30</f>
        <v>1126.3947863662743</v>
      </c>
    </row>
  </sheetData>
  <mergeCells count="1">
    <mergeCell ref="B1:F1"/>
  </mergeCells>
  <conditionalFormatting sqref="B3:B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7" workbookViewId="0">
      <selection activeCell="A12" sqref="A12:XFD12"/>
    </sheetView>
  </sheetViews>
  <sheetFormatPr defaultRowHeight="15"/>
  <cols>
    <col min="1" max="16384" width="9.140625" style="3"/>
  </cols>
  <sheetData>
    <row r="1" spans="1:22">
      <c r="I1" s="66" t="s">
        <v>7</v>
      </c>
      <c r="J1" s="66"/>
      <c r="K1" s="66"/>
      <c r="L1" s="66"/>
      <c r="M1" s="66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t="s">
        <v>0</v>
      </c>
      <c r="B2" t="s">
        <v>1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/>
      <c r="I2" t="s">
        <v>13</v>
      </c>
      <c r="J2" t="s">
        <v>14</v>
      </c>
      <c r="K2" t="s">
        <v>15</v>
      </c>
      <c r="L2" t="s">
        <v>18</v>
      </c>
      <c r="M2" t="s">
        <v>49</v>
      </c>
      <c r="N2"/>
      <c r="O2"/>
    </row>
    <row r="3" spans="1:22">
      <c r="A3" t="s">
        <v>22</v>
      </c>
      <c r="B3">
        <v>42</v>
      </c>
      <c r="C3"/>
      <c r="D3">
        <v>24</v>
      </c>
      <c r="E3"/>
      <c r="F3"/>
      <c r="G3">
        <v>14</v>
      </c>
      <c r="H3"/>
      <c r="I3" s="23">
        <f>C3/G$37*100000</f>
        <v>0</v>
      </c>
      <c r="J3" s="23">
        <f t="shared" ref="J3:J26" si="0">D3/H$37*100000</f>
        <v>7.7532903025721547</v>
      </c>
      <c r="K3" s="23">
        <f t="shared" ref="K3:K26" si="1">E3/I$37*100000</f>
        <v>0</v>
      </c>
      <c r="L3" s="23">
        <f t="shared" ref="L3:L26" si="2">F3/J$37*100000</f>
        <v>0</v>
      </c>
      <c r="M3" s="23">
        <f t="shared" ref="M3:M26" si="3">G3/K$37*100000</f>
        <v>3.5999989714288652</v>
      </c>
      <c r="N3"/>
      <c r="O3"/>
      <c r="P3" s="24"/>
      <c r="Q3" s="24"/>
      <c r="R3" s="24"/>
      <c r="S3" s="24"/>
    </row>
    <row r="4" spans="1:22">
      <c r="A4" t="s">
        <v>46</v>
      </c>
      <c r="B4">
        <v>181</v>
      </c>
      <c r="C4"/>
      <c r="D4">
        <v>24</v>
      </c>
      <c r="E4">
        <v>113</v>
      </c>
      <c r="F4">
        <v>37</v>
      </c>
      <c r="G4">
        <v>96</v>
      </c>
      <c r="H4"/>
      <c r="I4" s="23">
        <f t="shared" ref="I4:I26" si="4">C4/G$37*100000</f>
        <v>0</v>
      </c>
      <c r="J4" s="23">
        <f t="shared" si="0"/>
        <v>7.7532903025721547</v>
      </c>
      <c r="K4" s="23">
        <f t="shared" si="1"/>
        <v>26.465249721880671</v>
      </c>
      <c r="L4" s="23">
        <f t="shared" si="2"/>
        <v>7.4705066416842154</v>
      </c>
      <c r="M4" s="23">
        <f t="shared" si="3"/>
        <v>24.685707232655073</v>
      </c>
      <c r="N4"/>
      <c r="O4"/>
      <c r="P4" s="24"/>
      <c r="Q4" s="24"/>
      <c r="R4" s="24"/>
      <c r="S4" s="24"/>
    </row>
    <row r="5" spans="1:22">
      <c r="A5" t="s">
        <v>47</v>
      </c>
      <c r="B5">
        <v>190</v>
      </c>
      <c r="C5"/>
      <c r="D5"/>
      <c r="E5"/>
      <c r="F5">
        <v>43</v>
      </c>
      <c r="G5"/>
      <c r="H5"/>
      <c r="I5" s="23">
        <f t="shared" si="4"/>
        <v>0</v>
      </c>
      <c r="J5" s="23">
        <f t="shared" si="0"/>
        <v>0</v>
      </c>
      <c r="K5" s="23">
        <f t="shared" si="1"/>
        <v>0</v>
      </c>
      <c r="L5" s="23">
        <f t="shared" si="2"/>
        <v>8.681940151146522</v>
      </c>
      <c r="M5" s="23">
        <f t="shared" si="3"/>
        <v>0</v>
      </c>
      <c r="N5"/>
      <c r="O5"/>
      <c r="P5" s="24"/>
      <c r="Q5" s="24"/>
      <c r="R5" s="24"/>
      <c r="S5" s="24"/>
    </row>
    <row r="6" spans="1:22">
      <c r="A6" t="s">
        <v>24</v>
      </c>
      <c r="B6">
        <v>192</v>
      </c>
      <c r="C6">
        <v>40</v>
      </c>
      <c r="D6">
        <v>27</v>
      </c>
      <c r="E6"/>
      <c r="F6"/>
      <c r="G6"/>
      <c r="H6"/>
      <c r="I6" s="23">
        <f t="shared" si="4"/>
        <v>19.588638589618022</v>
      </c>
      <c r="J6" s="23">
        <f t="shared" si="0"/>
        <v>8.722451590393673</v>
      </c>
      <c r="K6" s="23">
        <f t="shared" si="1"/>
        <v>0</v>
      </c>
      <c r="L6" s="23">
        <f t="shared" si="2"/>
        <v>0</v>
      </c>
      <c r="M6" s="23">
        <f t="shared" si="3"/>
        <v>0</v>
      </c>
      <c r="N6"/>
      <c r="O6"/>
      <c r="P6" s="24"/>
      <c r="Q6" s="24"/>
      <c r="R6" s="24"/>
      <c r="S6" s="24"/>
    </row>
    <row r="7" spans="1:22">
      <c r="A7" t="s">
        <v>25</v>
      </c>
      <c r="B7">
        <v>200</v>
      </c>
      <c r="C7"/>
      <c r="D7">
        <v>21</v>
      </c>
      <c r="E7"/>
      <c r="F7"/>
      <c r="G7"/>
      <c r="H7"/>
      <c r="I7" s="23">
        <f t="shared" si="4"/>
        <v>0</v>
      </c>
      <c r="J7" s="23">
        <f t="shared" si="0"/>
        <v>6.7841290147506355</v>
      </c>
      <c r="K7" s="23">
        <f t="shared" si="1"/>
        <v>0</v>
      </c>
      <c r="L7" s="23">
        <f t="shared" si="2"/>
        <v>0</v>
      </c>
      <c r="M7" s="23">
        <f t="shared" si="3"/>
        <v>0</v>
      </c>
      <c r="N7"/>
      <c r="O7"/>
      <c r="P7" s="24"/>
      <c r="Q7" s="24"/>
      <c r="R7" s="24"/>
      <c r="S7" s="24"/>
    </row>
    <row r="8" spans="1:22">
      <c r="A8" t="s">
        <v>26</v>
      </c>
      <c r="B8">
        <v>322</v>
      </c>
      <c r="C8">
        <v>20</v>
      </c>
      <c r="D8">
        <v>33</v>
      </c>
      <c r="E8"/>
      <c r="F8"/>
      <c r="G8"/>
      <c r="H8"/>
      <c r="I8" s="23">
        <f t="shared" si="4"/>
        <v>9.7943192948090108</v>
      </c>
      <c r="J8" s="23">
        <f t="shared" si="0"/>
        <v>10.660774166036711</v>
      </c>
      <c r="K8" s="23">
        <f t="shared" si="1"/>
        <v>0</v>
      </c>
      <c r="L8" s="23">
        <f t="shared" si="2"/>
        <v>0</v>
      </c>
      <c r="M8" s="23">
        <f t="shared" si="3"/>
        <v>0</v>
      </c>
      <c r="N8"/>
      <c r="O8"/>
      <c r="P8" s="24"/>
      <c r="Q8" s="24"/>
      <c r="R8" s="24"/>
      <c r="S8" s="24"/>
    </row>
    <row r="9" spans="1:22">
      <c r="A9" t="s">
        <v>27</v>
      </c>
      <c r="B9">
        <v>331</v>
      </c>
      <c r="C9"/>
      <c r="D9">
        <v>132</v>
      </c>
      <c r="E9">
        <v>47</v>
      </c>
      <c r="F9">
        <v>59</v>
      </c>
      <c r="G9">
        <v>23</v>
      </c>
      <c r="H9"/>
      <c r="I9" s="23">
        <f t="shared" si="4"/>
        <v>0</v>
      </c>
      <c r="J9" s="23">
        <f t="shared" si="0"/>
        <v>42.643096664146846</v>
      </c>
      <c r="K9" s="23">
        <f t="shared" si="1"/>
        <v>11.00767023830435</v>
      </c>
      <c r="L9" s="23">
        <f t="shared" si="2"/>
        <v>11.912429509712668</v>
      </c>
      <c r="M9" s="23">
        <f t="shared" si="3"/>
        <v>5.9142840244902786</v>
      </c>
      <c r="N9"/>
      <c r="O9"/>
      <c r="P9" s="24"/>
      <c r="Q9" s="24"/>
      <c r="R9" s="24"/>
      <c r="S9" s="24"/>
    </row>
    <row r="10" spans="1:22">
      <c r="A10" t="s">
        <v>28</v>
      </c>
      <c r="B10">
        <v>332</v>
      </c>
      <c r="C10"/>
      <c r="D10">
        <v>27</v>
      </c>
      <c r="E10"/>
      <c r="F10"/>
      <c r="G10"/>
      <c r="H10"/>
      <c r="I10" s="23">
        <f t="shared" si="4"/>
        <v>0</v>
      </c>
      <c r="J10" s="23">
        <f t="shared" si="0"/>
        <v>8.722451590393673</v>
      </c>
      <c r="K10" s="23">
        <f t="shared" si="1"/>
        <v>0</v>
      </c>
      <c r="L10" s="23">
        <f t="shared" si="2"/>
        <v>0</v>
      </c>
      <c r="M10" s="23">
        <f t="shared" si="3"/>
        <v>0</v>
      </c>
      <c r="N10"/>
      <c r="O10"/>
      <c r="P10" s="24"/>
      <c r="Q10" s="24"/>
      <c r="R10" s="24"/>
      <c r="S10" s="24"/>
    </row>
    <row r="11" spans="1:22">
      <c r="A11" t="s">
        <v>29</v>
      </c>
      <c r="B11">
        <v>341</v>
      </c>
      <c r="C11">
        <v>20</v>
      </c>
      <c r="D11">
        <v>21</v>
      </c>
      <c r="E11">
        <v>44</v>
      </c>
      <c r="F11"/>
      <c r="G11">
        <v>70</v>
      </c>
      <c r="H11"/>
      <c r="I11" s="23">
        <f t="shared" si="4"/>
        <v>9.7943192948090108</v>
      </c>
      <c r="J11" s="23">
        <f t="shared" si="0"/>
        <v>6.7841290147506355</v>
      </c>
      <c r="K11" s="23">
        <f t="shared" si="1"/>
        <v>10.305052989050882</v>
      </c>
      <c r="L11" s="23">
        <f t="shared" si="2"/>
        <v>0</v>
      </c>
      <c r="M11" s="23">
        <f t="shared" si="3"/>
        <v>17.999994857144326</v>
      </c>
      <c r="N11"/>
      <c r="O11"/>
      <c r="P11" s="24"/>
      <c r="Q11" s="24"/>
      <c r="R11" s="24"/>
      <c r="S11" s="24"/>
    </row>
    <row r="12" spans="1:22">
      <c r="A12" t="s">
        <v>30</v>
      </c>
      <c r="B12">
        <v>342</v>
      </c>
      <c r="C12"/>
      <c r="D12">
        <v>57</v>
      </c>
      <c r="E12">
        <v>60</v>
      </c>
      <c r="F12">
        <v>70</v>
      </c>
      <c r="G12">
        <v>33</v>
      </c>
      <c r="H12"/>
      <c r="I12" s="23">
        <f t="shared" si="4"/>
        <v>0</v>
      </c>
      <c r="J12" s="23">
        <f t="shared" si="0"/>
        <v>18.414064468608863</v>
      </c>
      <c r="K12" s="23">
        <f t="shared" si="1"/>
        <v>14.052344985069384</v>
      </c>
      <c r="L12" s="23">
        <f t="shared" si="2"/>
        <v>14.133390943726894</v>
      </c>
      <c r="M12" s="23">
        <f t="shared" si="3"/>
        <v>8.4857118612251821</v>
      </c>
      <c r="N12"/>
      <c r="O12"/>
      <c r="P12" s="24"/>
      <c r="Q12" s="24"/>
      <c r="R12" s="24"/>
      <c r="S12" s="24"/>
    </row>
    <row r="13" spans="1:22">
      <c r="A13" t="s">
        <v>34</v>
      </c>
      <c r="B13">
        <v>371</v>
      </c>
      <c r="C13"/>
      <c r="D13">
        <v>18</v>
      </c>
      <c r="E13">
        <v>25</v>
      </c>
      <c r="F13">
        <v>15</v>
      </c>
      <c r="G13"/>
      <c r="H13"/>
      <c r="I13" s="23">
        <f t="shared" si="4"/>
        <v>0</v>
      </c>
      <c r="J13" s="23">
        <f t="shared" si="0"/>
        <v>5.8149677269291153</v>
      </c>
      <c r="K13" s="23">
        <f t="shared" si="1"/>
        <v>5.8551437437789096</v>
      </c>
      <c r="L13" s="23">
        <f t="shared" si="2"/>
        <v>3.0285837736557628</v>
      </c>
      <c r="M13" s="23">
        <f t="shared" si="3"/>
        <v>0</v>
      </c>
      <c r="N13"/>
      <c r="O13"/>
      <c r="P13" s="24"/>
      <c r="Q13" s="24"/>
      <c r="R13" s="24"/>
      <c r="S13" s="24"/>
    </row>
    <row r="14" spans="1:22">
      <c r="A14" t="s">
        <v>35</v>
      </c>
      <c r="B14">
        <v>441</v>
      </c>
      <c r="C14">
        <v>20</v>
      </c>
      <c r="D14">
        <v>36</v>
      </c>
      <c r="E14"/>
      <c r="F14">
        <v>32</v>
      </c>
      <c r="G14">
        <v>59</v>
      </c>
      <c r="H14"/>
      <c r="I14" s="23">
        <f t="shared" si="4"/>
        <v>9.7943192948090108</v>
      </c>
      <c r="J14" s="23">
        <f t="shared" si="0"/>
        <v>11.629935453858231</v>
      </c>
      <c r="K14" s="23">
        <f t="shared" si="1"/>
        <v>0</v>
      </c>
      <c r="L14" s="23">
        <f t="shared" si="2"/>
        <v>6.4609787171322948</v>
      </c>
      <c r="M14" s="23">
        <f t="shared" si="3"/>
        <v>15.171424236735932</v>
      </c>
      <c r="N14"/>
      <c r="O14"/>
      <c r="P14" s="24"/>
      <c r="Q14" s="24"/>
      <c r="R14" s="24"/>
      <c r="S14" s="24"/>
    </row>
    <row r="15" spans="1:22">
      <c r="A15" t="s">
        <v>36</v>
      </c>
      <c r="B15">
        <v>450</v>
      </c>
      <c r="C15"/>
      <c r="D15">
        <v>12</v>
      </c>
      <c r="E15"/>
      <c r="F15"/>
      <c r="G15"/>
      <c r="H15"/>
      <c r="I15" s="23">
        <f t="shared" si="4"/>
        <v>0</v>
      </c>
      <c r="J15" s="23">
        <f t="shared" si="0"/>
        <v>3.8766451512860773</v>
      </c>
      <c r="K15" s="23">
        <f t="shared" si="1"/>
        <v>0</v>
      </c>
      <c r="L15" s="23">
        <f t="shared" si="2"/>
        <v>0</v>
      </c>
      <c r="M15" s="23">
        <f t="shared" si="3"/>
        <v>0</v>
      </c>
      <c r="N15"/>
      <c r="O15"/>
      <c r="P15" s="24"/>
      <c r="Q15" s="24"/>
      <c r="R15" s="24"/>
      <c r="S15" s="24"/>
    </row>
    <row r="16" spans="1:22">
      <c r="A16" t="s">
        <v>38</v>
      </c>
      <c r="B16">
        <v>510</v>
      </c>
      <c r="C16"/>
      <c r="D16">
        <v>51</v>
      </c>
      <c r="E16">
        <v>50</v>
      </c>
      <c r="F16">
        <v>176</v>
      </c>
      <c r="G16">
        <v>66</v>
      </c>
      <c r="H16"/>
      <c r="I16" s="23">
        <f t="shared" si="4"/>
        <v>0</v>
      </c>
      <c r="J16" s="23">
        <f t="shared" si="0"/>
        <v>16.475741892965825</v>
      </c>
      <c r="K16" s="23">
        <f t="shared" si="1"/>
        <v>11.710287487557819</v>
      </c>
      <c r="L16" s="23">
        <f t="shared" si="2"/>
        <v>35.535382944227621</v>
      </c>
      <c r="M16" s="23">
        <f t="shared" si="3"/>
        <v>16.971423722450364</v>
      </c>
      <c r="N16"/>
      <c r="O16"/>
      <c r="P16" s="24"/>
      <c r="Q16" s="24"/>
      <c r="R16" s="24"/>
      <c r="S16" s="24"/>
    </row>
    <row r="17" spans="1:19">
      <c r="A17" t="s">
        <v>39</v>
      </c>
      <c r="B17">
        <v>700</v>
      </c>
      <c r="C17"/>
      <c r="D17">
        <v>24</v>
      </c>
      <c r="E17">
        <v>44</v>
      </c>
      <c r="F17">
        <v>88</v>
      </c>
      <c r="G17">
        <v>14</v>
      </c>
      <c r="H17"/>
      <c r="I17" s="23">
        <f t="shared" si="4"/>
        <v>0</v>
      </c>
      <c r="J17" s="23">
        <f t="shared" si="0"/>
        <v>7.7532903025721547</v>
      </c>
      <c r="K17" s="23">
        <f t="shared" si="1"/>
        <v>10.305052989050882</v>
      </c>
      <c r="L17" s="23">
        <f t="shared" si="2"/>
        <v>17.76769147211381</v>
      </c>
      <c r="M17" s="23">
        <f t="shared" si="3"/>
        <v>3.5999989714288652</v>
      </c>
      <c r="N17"/>
      <c r="O17"/>
      <c r="P17" s="24"/>
      <c r="Q17" s="24"/>
      <c r="R17" s="24"/>
      <c r="S17" s="24"/>
    </row>
    <row r="18" spans="1:19">
      <c r="A18" t="s">
        <v>40</v>
      </c>
      <c r="B18">
        <v>710</v>
      </c>
      <c r="C18">
        <v>40</v>
      </c>
      <c r="D18">
        <v>147</v>
      </c>
      <c r="E18">
        <v>437</v>
      </c>
      <c r="F18">
        <v>590</v>
      </c>
      <c r="G18">
        <v>606</v>
      </c>
      <c r="H18"/>
      <c r="I18" s="23">
        <f t="shared" si="4"/>
        <v>19.588638589618022</v>
      </c>
      <c r="J18" s="23">
        <f t="shared" si="0"/>
        <v>47.488903103254444</v>
      </c>
      <c r="K18" s="23">
        <f t="shared" si="1"/>
        <v>102.34791264125535</v>
      </c>
      <c r="L18" s="23">
        <f t="shared" si="2"/>
        <v>119.12429509712669</v>
      </c>
      <c r="M18" s="23">
        <f t="shared" si="3"/>
        <v>155.82852690613518</v>
      </c>
      <c r="N18"/>
      <c r="O18"/>
      <c r="P18" s="24"/>
      <c r="Q18" s="24"/>
      <c r="R18" s="24"/>
      <c r="S18" s="24"/>
    </row>
    <row r="19" spans="1:19">
      <c r="A19" t="s">
        <v>41</v>
      </c>
      <c r="B19">
        <v>732</v>
      </c>
      <c r="C19">
        <v>60</v>
      </c>
      <c r="D19">
        <v>150</v>
      </c>
      <c r="E19">
        <v>1216</v>
      </c>
      <c r="F19">
        <v>1308</v>
      </c>
      <c r="G19">
        <v>951</v>
      </c>
      <c r="H19"/>
      <c r="I19" s="23">
        <f t="shared" si="4"/>
        <v>29.382957884427032</v>
      </c>
      <c r="J19" s="23">
        <f t="shared" si="0"/>
        <v>48.458064391075965</v>
      </c>
      <c r="K19" s="23">
        <f t="shared" si="1"/>
        <v>284.79419169740618</v>
      </c>
      <c r="L19" s="23">
        <f t="shared" si="2"/>
        <v>264.09250506278255</v>
      </c>
      <c r="M19" s="23">
        <f t="shared" si="3"/>
        <v>244.54278727348935</v>
      </c>
      <c r="N19"/>
      <c r="O19"/>
      <c r="P19" s="24"/>
      <c r="Q19" s="24"/>
      <c r="R19" s="24"/>
      <c r="S19" s="24"/>
    </row>
    <row r="20" spans="1:19">
      <c r="A20" t="s">
        <v>42</v>
      </c>
      <c r="B20">
        <v>752</v>
      </c>
      <c r="C20">
        <v>100</v>
      </c>
      <c r="D20">
        <v>3</v>
      </c>
      <c r="E20">
        <v>59</v>
      </c>
      <c r="F20">
        <v>97</v>
      </c>
      <c r="G20">
        <v>86</v>
      </c>
      <c r="H20"/>
      <c r="I20" s="23">
        <f t="shared" si="4"/>
        <v>48.971596474045057</v>
      </c>
      <c r="J20" s="23">
        <f t="shared" si="0"/>
        <v>0.96916128782151933</v>
      </c>
      <c r="K20" s="23">
        <f t="shared" si="1"/>
        <v>13.818139235318228</v>
      </c>
      <c r="L20" s="23">
        <f t="shared" si="2"/>
        <v>19.584841736307268</v>
      </c>
      <c r="M20" s="23">
        <f t="shared" si="3"/>
        <v>22.114279395920175</v>
      </c>
      <c r="N20"/>
      <c r="O20"/>
      <c r="P20" s="24"/>
      <c r="Q20" s="24"/>
      <c r="R20" s="24"/>
      <c r="S20" s="24"/>
    </row>
    <row r="21" spans="1:19">
      <c r="A21" t="s">
        <v>43</v>
      </c>
      <c r="B21">
        <v>882</v>
      </c>
      <c r="C21">
        <v>180</v>
      </c>
      <c r="D21">
        <v>372</v>
      </c>
      <c r="E21">
        <v>852</v>
      </c>
      <c r="F21">
        <v>1084</v>
      </c>
      <c r="G21">
        <v>472</v>
      </c>
      <c r="H21"/>
      <c r="I21" s="23">
        <f t="shared" si="4"/>
        <v>88.1488736532811</v>
      </c>
      <c r="J21" s="23">
        <f t="shared" si="0"/>
        <v>120.17599968986838</v>
      </c>
      <c r="K21" s="23">
        <f t="shared" si="1"/>
        <v>199.54329878798524</v>
      </c>
      <c r="L21" s="23">
        <f t="shared" si="2"/>
        <v>218.86565404285651</v>
      </c>
      <c r="M21" s="23">
        <f t="shared" si="3"/>
        <v>121.37139389388746</v>
      </c>
      <c r="N21"/>
      <c r="O21"/>
      <c r="P21" s="24"/>
      <c r="Q21" s="24"/>
      <c r="R21" s="24"/>
      <c r="S21" s="24"/>
    </row>
    <row r="22" spans="1:19">
      <c r="A22" t="s">
        <v>44</v>
      </c>
      <c r="B22">
        <v>891</v>
      </c>
      <c r="C22"/>
      <c r="D22">
        <v>105</v>
      </c>
      <c r="E22">
        <v>158</v>
      </c>
      <c r="F22">
        <v>351</v>
      </c>
      <c r="G22">
        <v>169</v>
      </c>
      <c r="H22"/>
      <c r="I22" s="23">
        <f t="shared" si="4"/>
        <v>0</v>
      </c>
      <c r="J22" s="23">
        <f t="shared" si="0"/>
        <v>33.920645073753178</v>
      </c>
      <c r="K22" s="23">
        <f t="shared" si="1"/>
        <v>37.004508460682707</v>
      </c>
      <c r="L22" s="23">
        <f t="shared" si="2"/>
        <v>70.868860303544864</v>
      </c>
      <c r="M22" s="23">
        <f t="shared" si="3"/>
        <v>43.457130440819874</v>
      </c>
      <c r="N22"/>
      <c r="O22"/>
      <c r="P22" s="24"/>
      <c r="Q22" s="24"/>
      <c r="R22" s="24"/>
      <c r="S22" s="24"/>
    </row>
    <row r="23" spans="1:19">
      <c r="A23" t="s">
        <v>45</v>
      </c>
      <c r="B23">
        <v>892</v>
      </c>
      <c r="C23">
        <v>140</v>
      </c>
      <c r="D23">
        <v>588</v>
      </c>
      <c r="E23">
        <v>1290</v>
      </c>
      <c r="F23">
        <v>1612</v>
      </c>
      <c r="G23">
        <v>970</v>
      </c>
      <c r="H23"/>
      <c r="I23" s="23">
        <f t="shared" si="4"/>
        <v>68.560235063663072</v>
      </c>
      <c r="J23" s="23">
        <f t="shared" si="0"/>
        <v>189.95561241301777</v>
      </c>
      <c r="K23" s="23">
        <f t="shared" si="1"/>
        <v>302.12541717899177</v>
      </c>
      <c r="L23" s="23">
        <f t="shared" si="2"/>
        <v>325.47180287553931</v>
      </c>
      <c r="M23" s="23">
        <f t="shared" si="3"/>
        <v>249.42850016328569</v>
      </c>
      <c r="N23"/>
      <c r="O23"/>
      <c r="P23" s="24"/>
      <c r="Q23" s="24"/>
      <c r="R23" s="24"/>
      <c r="S23" s="24"/>
    </row>
    <row r="24" spans="1:19">
      <c r="A24" t="s">
        <v>23</v>
      </c>
      <c r="B24">
        <v>180</v>
      </c>
      <c r="C24"/>
      <c r="D24"/>
      <c r="E24"/>
      <c r="F24"/>
      <c r="G24">
        <v>15</v>
      </c>
      <c r="H24"/>
      <c r="I24" s="23">
        <f t="shared" si="4"/>
        <v>0</v>
      </c>
      <c r="J24" s="23">
        <f t="shared" si="0"/>
        <v>0</v>
      </c>
      <c r="K24" s="23">
        <f t="shared" si="1"/>
        <v>0</v>
      </c>
      <c r="L24" s="23">
        <f t="shared" si="2"/>
        <v>0</v>
      </c>
      <c r="M24" s="23">
        <f t="shared" si="3"/>
        <v>3.8571417551023557</v>
      </c>
      <c r="N24"/>
      <c r="O24"/>
      <c r="P24" s="24"/>
      <c r="Q24" s="24"/>
      <c r="R24" s="24"/>
      <c r="S24" s="24"/>
    </row>
    <row r="25" spans="1:19">
      <c r="A25" t="s">
        <v>33</v>
      </c>
      <c r="B25">
        <v>370</v>
      </c>
      <c r="C25"/>
      <c r="D25"/>
      <c r="E25"/>
      <c r="F25"/>
      <c r="G25">
        <v>29</v>
      </c>
      <c r="H25"/>
      <c r="I25" s="23">
        <f t="shared" si="4"/>
        <v>0</v>
      </c>
      <c r="J25" s="23">
        <f t="shared" si="0"/>
        <v>0</v>
      </c>
      <c r="K25" s="23">
        <f t="shared" si="1"/>
        <v>0</v>
      </c>
      <c r="L25" s="23">
        <f t="shared" si="2"/>
        <v>0</v>
      </c>
      <c r="M25" s="23">
        <f t="shared" si="3"/>
        <v>7.4571407265312217</v>
      </c>
      <c r="N25"/>
      <c r="O25"/>
      <c r="P25" s="24"/>
      <c r="Q25" s="24"/>
      <c r="R25" s="24"/>
      <c r="S25" s="24"/>
    </row>
    <row r="26" spans="1:19">
      <c r="A26" s="3" t="s">
        <v>50</v>
      </c>
      <c r="C26" s="3">
        <f>SUM(C3:C25)</f>
        <v>620</v>
      </c>
      <c r="D26" s="3">
        <f>SUM(D3:D25)</f>
        <v>1872</v>
      </c>
      <c r="E26" s="3">
        <f>SUM(E3:E25)</f>
        <v>4395</v>
      </c>
      <c r="F26" s="3">
        <f>SUM(F3:F25)</f>
        <v>5562</v>
      </c>
      <c r="G26" s="3">
        <f>SUM(G3:G25)</f>
        <v>3673</v>
      </c>
      <c r="I26" s="23">
        <f t="shared" si="4"/>
        <v>303.62389813907936</v>
      </c>
      <c r="J26" s="23">
        <f t="shared" si="0"/>
        <v>604.75664360062808</v>
      </c>
      <c r="K26" s="23">
        <f t="shared" si="1"/>
        <v>1029.3342701563324</v>
      </c>
      <c r="L26" s="23">
        <f t="shared" si="2"/>
        <v>1122.998863271557</v>
      </c>
      <c r="M26" s="23">
        <f t="shared" si="3"/>
        <v>944.48544443273011</v>
      </c>
      <c r="N26"/>
      <c r="O26"/>
    </row>
    <row r="28" spans="1:19" customFormat="1" ht="15.75" thickBot="1">
      <c r="A28" s="48" t="s">
        <v>79</v>
      </c>
      <c r="B28" s="48" t="s">
        <v>80</v>
      </c>
      <c r="C28" s="48" t="s">
        <v>6</v>
      </c>
      <c r="D28" s="48" t="s">
        <v>5</v>
      </c>
      <c r="E28" s="48" t="s">
        <v>8</v>
      </c>
      <c r="F28" s="48" t="s">
        <v>9</v>
      </c>
      <c r="G28" s="48" t="s">
        <v>81</v>
      </c>
      <c r="H28" s="48" t="s">
        <v>82</v>
      </c>
      <c r="I28" s="48" t="s">
        <v>83</v>
      </c>
      <c r="J28" s="48" t="s">
        <v>84</v>
      </c>
      <c r="K28" s="48" t="s">
        <v>85</v>
      </c>
    </row>
    <row r="29" spans="1:19" customFormat="1">
      <c r="A29" s="56">
        <v>1</v>
      </c>
      <c r="B29" s="57">
        <v>1</v>
      </c>
      <c r="C29" s="57">
        <v>1</v>
      </c>
      <c r="D29" s="57">
        <v>0</v>
      </c>
      <c r="E29" s="57">
        <v>0</v>
      </c>
      <c r="F29" s="57">
        <v>1</v>
      </c>
      <c r="G29" s="57">
        <v>32140</v>
      </c>
      <c r="H29" s="57">
        <v>57438</v>
      </c>
      <c r="I29" s="57">
        <v>102329</v>
      </c>
      <c r="J29" s="57">
        <v>111220</v>
      </c>
      <c r="K29" s="58">
        <v>84134</v>
      </c>
    </row>
    <row r="30" spans="1:19" customFormat="1" ht="15.75" thickBot="1">
      <c r="A30" s="59">
        <v>1</v>
      </c>
      <c r="B30" s="60">
        <v>1</v>
      </c>
      <c r="C30" s="60">
        <v>0</v>
      </c>
      <c r="D30" s="60">
        <v>0</v>
      </c>
      <c r="E30" s="60">
        <v>0</v>
      </c>
      <c r="F30" s="60">
        <v>1</v>
      </c>
      <c r="G30" s="60">
        <v>172060</v>
      </c>
      <c r="H30" s="60">
        <v>252108</v>
      </c>
      <c r="I30" s="60">
        <v>324646</v>
      </c>
      <c r="J30" s="60">
        <v>384061</v>
      </c>
      <c r="K30" s="61">
        <v>304755</v>
      </c>
    </row>
    <row r="31" spans="1:19" customFormat="1">
      <c r="A31">
        <v>0</v>
      </c>
      <c r="B31">
        <v>1</v>
      </c>
      <c r="C31">
        <v>1</v>
      </c>
      <c r="D31">
        <v>0</v>
      </c>
      <c r="E31">
        <v>0</v>
      </c>
      <c r="F31">
        <v>1</v>
      </c>
      <c r="G31">
        <v>1520</v>
      </c>
      <c r="H31">
        <v>2874</v>
      </c>
      <c r="I31">
        <v>5682</v>
      </c>
      <c r="J31">
        <v>5400</v>
      </c>
      <c r="K31">
        <v>3634</v>
      </c>
    </row>
    <row r="32" spans="1:19" customFormat="1">
      <c r="A32">
        <v>0</v>
      </c>
      <c r="B32">
        <v>1</v>
      </c>
      <c r="C32">
        <v>0</v>
      </c>
      <c r="D32">
        <v>0</v>
      </c>
      <c r="E32">
        <v>0</v>
      </c>
      <c r="F32">
        <v>1</v>
      </c>
      <c r="G32">
        <v>25940</v>
      </c>
      <c r="H32">
        <v>37734</v>
      </c>
      <c r="I32">
        <v>51755</v>
      </c>
      <c r="J32">
        <v>73852</v>
      </c>
      <c r="K32">
        <v>64468</v>
      </c>
    </row>
    <row r="33" spans="1:11" customFormat="1">
      <c r="A33">
        <v>1</v>
      </c>
      <c r="B33">
        <v>0</v>
      </c>
      <c r="C33">
        <v>1</v>
      </c>
      <c r="D33">
        <v>0</v>
      </c>
      <c r="E33">
        <v>0</v>
      </c>
      <c r="F33">
        <v>1</v>
      </c>
      <c r="G33">
        <v>5500</v>
      </c>
      <c r="H33">
        <v>6228</v>
      </c>
      <c r="I33">
        <v>9180</v>
      </c>
      <c r="J33">
        <v>9443</v>
      </c>
      <c r="K33">
        <v>5046</v>
      </c>
    </row>
    <row r="34" spans="1:11" customFormat="1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46920</v>
      </c>
      <c r="H34">
        <v>49995</v>
      </c>
      <c r="I34">
        <v>51355</v>
      </c>
      <c r="J34">
        <v>57644</v>
      </c>
      <c r="K34">
        <v>35765</v>
      </c>
    </row>
    <row r="35" spans="1:11" customFormat="1">
      <c r="A35">
        <v>0</v>
      </c>
      <c r="B35">
        <v>0</v>
      </c>
      <c r="C35">
        <v>1</v>
      </c>
      <c r="D35">
        <v>0</v>
      </c>
      <c r="E35">
        <v>0</v>
      </c>
      <c r="F35">
        <v>1</v>
      </c>
      <c r="G35">
        <v>3240</v>
      </c>
      <c r="H35">
        <v>4572</v>
      </c>
      <c r="I35">
        <v>8022</v>
      </c>
      <c r="J35">
        <v>10572</v>
      </c>
      <c r="K35">
        <v>8476</v>
      </c>
    </row>
    <row r="36" spans="1:11" customFormat="1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59300</v>
      </c>
      <c r="H36">
        <v>69273</v>
      </c>
      <c r="I36">
        <v>96132</v>
      </c>
      <c r="J36">
        <v>127404</v>
      </c>
      <c r="K36">
        <v>105798</v>
      </c>
    </row>
    <row r="37" spans="1:11" customFormat="1">
      <c r="A37" s="47"/>
      <c r="B37" s="47"/>
      <c r="C37" s="47"/>
      <c r="D37" s="47"/>
      <c r="E37" s="47"/>
      <c r="F37" s="47"/>
      <c r="G37" s="47">
        <f>SUM(G29:G30)</f>
        <v>204200</v>
      </c>
      <c r="H37" s="47">
        <f t="shared" ref="H37:K37" si="5">SUM(H29:H30)</f>
        <v>309546</v>
      </c>
      <c r="I37" s="47">
        <f t="shared" si="5"/>
        <v>426975</v>
      </c>
      <c r="J37" s="47">
        <f t="shared" si="5"/>
        <v>495281</v>
      </c>
      <c r="K37" s="47">
        <f t="shared" si="5"/>
        <v>388889</v>
      </c>
    </row>
  </sheetData>
  <mergeCells count="1">
    <mergeCell ref="I1:M1"/>
  </mergeCells>
  <conditionalFormatting sqref="P3:S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workbookViewId="0">
      <selection activeCell="H14" sqref="H14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33" customHeight="1">
      <c r="B1" s="67" t="s">
        <v>56</v>
      </c>
      <c r="C1" s="68"/>
      <c r="D1" s="68"/>
      <c r="E1" s="68"/>
      <c r="F1" s="69"/>
      <c r="G1" s="18"/>
      <c r="H1" s="18"/>
    </row>
    <row r="2" spans="1:8" s="4" customFormat="1" ht="15.75" thickBot="1">
      <c r="A2" s="46" t="s">
        <v>0</v>
      </c>
      <c r="B2" s="36">
        <v>1980</v>
      </c>
      <c r="C2" s="37">
        <v>1990</v>
      </c>
      <c r="D2" s="37">
        <v>2000</v>
      </c>
      <c r="E2" s="37" t="s">
        <v>17</v>
      </c>
      <c r="F2" s="38" t="s">
        <v>54</v>
      </c>
      <c r="G2" s="8"/>
      <c r="H2" s="8"/>
    </row>
    <row r="3" spans="1:8">
      <c r="A3" t="s">
        <v>22</v>
      </c>
      <c r="B3" s="53">
        <f>'RT Raw'!I3</f>
        <v>0</v>
      </c>
      <c r="C3" s="54">
        <f>'RT Raw'!J3</f>
        <v>7.7532903025721547</v>
      </c>
      <c r="D3" s="54">
        <f>'RT Raw'!K3</f>
        <v>0</v>
      </c>
      <c r="E3" s="54">
        <f>'RT Raw'!L3</f>
        <v>0</v>
      </c>
      <c r="F3" s="55">
        <f>'RT Raw'!M3</f>
        <v>3.5999989714288652</v>
      </c>
      <c r="G3" s="6"/>
      <c r="H3" s="6"/>
    </row>
    <row r="4" spans="1:8">
      <c r="A4" t="s">
        <v>46</v>
      </c>
      <c r="B4" s="26">
        <f>'RT Raw'!I4</f>
        <v>0</v>
      </c>
      <c r="C4" s="27">
        <f>'RT Raw'!J4</f>
        <v>7.7532903025721547</v>
      </c>
      <c r="D4" s="27">
        <f>'RT Raw'!K4</f>
        <v>26.465249721880671</v>
      </c>
      <c r="E4" s="27">
        <f>'RT Raw'!L4</f>
        <v>7.4705066416842154</v>
      </c>
      <c r="F4" s="28">
        <f>'RT Raw'!M4</f>
        <v>24.685707232655073</v>
      </c>
      <c r="G4" s="6"/>
      <c r="H4" s="6"/>
    </row>
    <row r="5" spans="1:8">
      <c r="A5" t="s">
        <v>47</v>
      </c>
      <c r="B5" s="26">
        <f>'RT Raw'!I5</f>
        <v>0</v>
      </c>
      <c r="C5" s="27">
        <f>'RT Raw'!J5</f>
        <v>0</v>
      </c>
      <c r="D5" s="27">
        <f>'RT Raw'!K5</f>
        <v>0</v>
      </c>
      <c r="E5" s="27">
        <f>'RT Raw'!L5</f>
        <v>8.681940151146522</v>
      </c>
      <c r="F5" s="28">
        <f>'RT Raw'!M5</f>
        <v>0</v>
      </c>
      <c r="G5" s="6"/>
      <c r="H5" s="6"/>
    </row>
    <row r="6" spans="1:8">
      <c r="A6" t="s">
        <v>24</v>
      </c>
      <c r="B6" s="26">
        <f>'RT Raw'!I6</f>
        <v>19.588638589618022</v>
      </c>
      <c r="C6" s="27">
        <f>'RT Raw'!J6</f>
        <v>8.722451590393673</v>
      </c>
      <c r="D6" s="27">
        <f>'RT Raw'!K6</f>
        <v>0</v>
      </c>
      <c r="E6" s="27">
        <f>'RT Raw'!L6</f>
        <v>0</v>
      </c>
      <c r="F6" s="28">
        <f>'RT Raw'!M6</f>
        <v>0</v>
      </c>
      <c r="G6" s="6"/>
      <c r="H6" s="6"/>
    </row>
    <row r="7" spans="1:8">
      <c r="A7" t="s">
        <v>25</v>
      </c>
      <c r="B7" s="26">
        <f>'RT Raw'!I7</f>
        <v>0</v>
      </c>
      <c r="C7" s="27">
        <f>'RT Raw'!J7</f>
        <v>6.7841290147506355</v>
      </c>
      <c r="D7" s="27">
        <f>'RT Raw'!K7</f>
        <v>0</v>
      </c>
      <c r="E7" s="27">
        <f>'RT Raw'!L7</f>
        <v>0</v>
      </c>
      <c r="F7" s="28">
        <f>'RT Raw'!M7</f>
        <v>0</v>
      </c>
      <c r="G7" s="6"/>
      <c r="H7" s="6"/>
    </row>
    <row r="8" spans="1:8">
      <c r="A8" t="s">
        <v>26</v>
      </c>
      <c r="B8" s="26">
        <f>'RT Raw'!I8</f>
        <v>9.7943192948090108</v>
      </c>
      <c r="C8" s="27">
        <f>'RT Raw'!J8</f>
        <v>10.660774166036711</v>
      </c>
      <c r="D8" s="27">
        <f>'RT Raw'!K8</f>
        <v>0</v>
      </c>
      <c r="E8" s="27">
        <f>'RT Raw'!L8</f>
        <v>0</v>
      </c>
      <c r="F8" s="28">
        <f>'RT Raw'!M8</f>
        <v>0</v>
      </c>
      <c r="G8" s="6"/>
      <c r="H8" s="6"/>
    </row>
    <row r="9" spans="1:8">
      <c r="A9" t="s">
        <v>27</v>
      </c>
      <c r="B9" s="26">
        <f>'RT Raw'!I9</f>
        <v>0</v>
      </c>
      <c r="C9" s="27">
        <f>'RT Raw'!J9</f>
        <v>42.643096664146846</v>
      </c>
      <c r="D9" s="27">
        <f>'RT Raw'!K9</f>
        <v>11.00767023830435</v>
      </c>
      <c r="E9" s="27">
        <f>'RT Raw'!L9</f>
        <v>11.912429509712668</v>
      </c>
      <c r="F9" s="28">
        <f>'RT Raw'!M9</f>
        <v>5.9142840244902786</v>
      </c>
      <c r="G9" s="6"/>
      <c r="H9" s="6"/>
    </row>
    <row r="10" spans="1:8">
      <c r="A10" t="s">
        <v>28</v>
      </c>
      <c r="B10" s="26">
        <f>'RT Raw'!I10</f>
        <v>0</v>
      </c>
      <c r="C10" s="27">
        <f>'RT Raw'!J10</f>
        <v>8.722451590393673</v>
      </c>
      <c r="D10" s="27">
        <f>'RT Raw'!K10</f>
        <v>0</v>
      </c>
      <c r="E10" s="27">
        <f>'RT Raw'!L10</f>
        <v>0</v>
      </c>
      <c r="F10" s="28">
        <f>'RT Raw'!M10</f>
        <v>0</v>
      </c>
      <c r="G10" s="6"/>
      <c r="H10" s="6"/>
    </row>
    <row r="11" spans="1:8">
      <c r="A11" t="s">
        <v>29</v>
      </c>
      <c r="B11" s="26">
        <f>'RT Raw'!I11</f>
        <v>9.7943192948090108</v>
      </c>
      <c r="C11" s="27">
        <f>'RT Raw'!J11</f>
        <v>6.7841290147506355</v>
      </c>
      <c r="D11" s="27">
        <f>'RT Raw'!K11</f>
        <v>10.305052989050882</v>
      </c>
      <c r="E11" s="27">
        <f>'RT Raw'!L11</f>
        <v>0</v>
      </c>
      <c r="F11" s="28">
        <f>'RT Raw'!M11</f>
        <v>17.999994857144326</v>
      </c>
      <c r="G11" s="6"/>
      <c r="H11" s="6"/>
    </row>
    <row r="12" spans="1:8">
      <c r="A12" t="s">
        <v>30</v>
      </c>
      <c r="B12" s="26">
        <f>'RT Raw'!I12</f>
        <v>0</v>
      </c>
      <c r="C12" s="27">
        <f>'RT Raw'!J12</f>
        <v>18.414064468608863</v>
      </c>
      <c r="D12" s="27">
        <f>'RT Raw'!K12</f>
        <v>14.052344985069384</v>
      </c>
      <c r="E12" s="27">
        <f>'RT Raw'!L12</f>
        <v>14.133390943726894</v>
      </c>
      <c r="F12" s="28">
        <f>'RT Raw'!M12</f>
        <v>8.4857118612251821</v>
      </c>
      <c r="G12" s="6"/>
      <c r="H12" s="6"/>
    </row>
    <row r="13" spans="1:8">
      <c r="A13" t="s">
        <v>34</v>
      </c>
      <c r="B13" s="26">
        <f>'RT Raw'!I13</f>
        <v>0</v>
      </c>
      <c r="C13" s="27">
        <f>'RT Raw'!J13</f>
        <v>5.8149677269291153</v>
      </c>
      <c r="D13" s="27">
        <f>'RT Raw'!K13</f>
        <v>5.8551437437789096</v>
      </c>
      <c r="E13" s="27">
        <f>'RT Raw'!L13</f>
        <v>3.0285837736557628</v>
      </c>
      <c r="F13" s="28">
        <f>'RT Raw'!M13</f>
        <v>0</v>
      </c>
      <c r="G13" s="6"/>
      <c r="H13" s="6"/>
    </row>
    <row r="14" spans="1:8">
      <c r="A14" t="s">
        <v>35</v>
      </c>
      <c r="B14" s="26">
        <f>'RT Raw'!I14</f>
        <v>9.7943192948090108</v>
      </c>
      <c r="C14" s="27">
        <f>'RT Raw'!J14</f>
        <v>11.629935453858231</v>
      </c>
      <c r="D14" s="27">
        <f>'RT Raw'!K14</f>
        <v>0</v>
      </c>
      <c r="E14" s="27">
        <f>'RT Raw'!L14</f>
        <v>6.4609787171322948</v>
      </c>
      <c r="F14" s="28">
        <f>'RT Raw'!M14</f>
        <v>15.171424236735932</v>
      </c>
      <c r="G14" s="6"/>
      <c r="H14" s="6"/>
    </row>
    <row r="15" spans="1:8">
      <c r="A15" t="s">
        <v>36</v>
      </c>
      <c r="B15" s="26">
        <f>'RT Raw'!I15</f>
        <v>0</v>
      </c>
      <c r="C15" s="27">
        <f>'RT Raw'!J15</f>
        <v>3.8766451512860773</v>
      </c>
      <c r="D15" s="27">
        <f>'RT Raw'!K15</f>
        <v>0</v>
      </c>
      <c r="E15" s="27">
        <f>'RT Raw'!L15</f>
        <v>0</v>
      </c>
      <c r="F15" s="28">
        <f>'RT Raw'!M15</f>
        <v>0</v>
      </c>
      <c r="G15" s="6"/>
      <c r="H15" s="6"/>
    </row>
    <row r="16" spans="1:8">
      <c r="A16" t="s">
        <v>38</v>
      </c>
      <c r="B16" s="26">
        <f>'RT Raw'!I16</f>
        <v>0</v>
      </c>
      <c r="C16" s="27">
        <f>'RT Raw'!J16</f>
        <v>16.475741892965825</v>
      </c>
      <c r="D16" s="27">
        <f>'RT Raw'!K16</f>
        <v>11.710287487557819</v>
      </c>
      <c r="E16" s="27">
        <f>'RT Raw'!L16</f>
        <v>35.535382944227621</v>
      </c>
      <c r="F16" s="28">
        <f>'RT Raw'!M16</f>
        <v>16.971423722450364</v>
      </c>
      <c r="G16" s="6"/>
      <c r="H16" s="6"/>
    </row>
    <row r="17" spans="1:8">
      <c r="A17" t="s">
        <v>39</v>
      </c>
      <c r="B17" s="26">
        <f>'RT Raw'!I17</f>
        <v>0</v>
      </c>
      <c r="C17" s="27">
        <f>'RT Raw'!J17</f>
        <v>7.7532903025721547</v>
      </c>
      <c r="D17" s="27">
        <f>'RT Raw'!K17</f>
        <v>10.305052989050882</v>
      </c>
      <c r="E17" s="27">
        <f>'RT Raw'!L17</f>
        <v>17.76769147211381</v>
      </c>
      <c r="F17" s="28">
        <f>'RT Raw'!M17</f>
        <v>3.5999989714288652</v>
      </c>
      <c r="G17" s="6"/>
      <c r="H17" s="6"/>
    </row>
    <row r="18" spans="1:8">
      <c r="A18" t="s">
        <v>40</v>
      </c>
      <c r="B18" s="26">
        <f>'RT Raw'!I18</f>
        <v>19.588638589618022</v>
      </c>
      <c r="C18" s="27">
        <f>'RT Raw'!J18</f>
        <v>47.488903103254444</v>
      </c>
      <c r="D18" s="27">
        <f>'RT Raw'!K18</f>
        <v>102.34791264125535</v>
      </c>
      <c r="E18" s="27">
        <f>'RT Raw'!L18</f>
        <v>119.12429509712669</v>
      </c>
      <c r="F18" s="28">
        <f>'RT Raw'!M18</f>
        <v>155.82852690613518</v>
      </c>
      <c r="G18" s="6"/>
      <c r="H18" s="6"/>
    </row>
    <row r="19" spans="1:8">
      <c r="A19" t="s">
        <v>41</v>
      </c>
      <c r="B19" s="26">
        <f>'RT Raw'!I19</f>
        <v>29.382957884427032</v>
      </c>
      <c r="C19" s="27">
        <f>'RT Raw'!J19</f>
        <v>48.458064391075965</v>
      </c>
      <c r="D19" s="27">
        <f>'RT Raw'!K19</f>
        <v>284.79419169740618</v>
      </c>
      <c r="E19" s="27">
        <f>'RT Raw'!L19</f>
        <v>264.09250506278255</v>
      </c>
      <c r="F19" s="28">
        <f>'RT Raw'!M19</f>
        <v>244.54278727348935</v>
      </c>
      <c r="G19" s="6"/>
      <c r="H19" s="6"/>
    </row>
    <row r="20" spans="1:8">
      <c r="A20" t="s">
        <v>42</v>
      </c>
      <c r="B20" s="26">
        <f>'RT Raw'!I20</f>
        <v>48.971596474045057</v>
      </c>
      <c r="C20" s="27">
        <f>'RT Raw'!J20</f>
        <v>0.96916128782151933</v>
      </c>
      <c r="D20" s="27">
        <f>'RT Raw'!K20</f>
        <v>13.818139235318228</v>
      </c>
      <c r="E20" s="27">
        <f>'RT Raw'!L20</f>
        <v>19.584841736307268</v>
      </c>
      <c r="F20" s="28">
        <f>'RT Raw'!M20</f>
        <v>22.114279395920175</v>
      </c>
      <c r="G20" s="6"/>
      <c r="H20" s="6"/>
    </row>
    <row r="21" spans="1:8">
      <c r="A21" t="s">
        <v>43</v>
      </c>
      <c r="B21" s="26">
        <f>'RT Raw'!I21</f>
        <v>88.1488736532811</v>
      </c>
      <c r="C21" s="27">
        <f>'RT Raw'!J21</f>
        <v>120.17599968986838</v>
      </c>
      <c r="D21" s="27">
        <f>'RT Raw'!K21</f>
        <v>199.54329878798524</v>
      </c>
      <c r="E21" s="27">
        <f>'RT Raw'!L21</f>
        <v>218.86565404285651</v>
      </c>
      <c r="F21" s="28">
        <f>'RT Raw'!M21</f>
        <v>121.37139389388746</v>
      </c>
      <c r="G21" s="6"/>
      <c r="H21" s="6"/>
    </row>
    <row r="22" spans="1:8">
      <c r="A22" t="s">
        <v>44</v>
      </c>
      <c r="B22" s="26">
        <f>'RT Raw'!I22</f>
        <v>0</v>
      </c>
      <c r="C22" s="27">
        <f>'RT Raw'!J22</f>
        <v>33.920645073753178</v>
      </c>
      <c r="D22" s="27">
        <f>'RT Raw'!K22</f>
        <v>37.004508460682707</v>
      </c>
      <c r="E22" s="27">
        <f>'RT Raw'!L22</f>
        <v>70.868860303544864</v>
      </c>
      <c r="F22" s="28">
        <f>'RT Raw'!M22</f>
        <v>43.457130440819874</v>
      </c>
      <c r="G22" s="6"/>
      <c r="H22" s="6"/>
    </row>
    <row r="23" spans="1:8">
      <c r="A23" t="s">
        <v>45</v>
      </c>
      <c r="B23" s="26">
        <f>'RT Raw'!I23</f>
        <v>68.560235063663072</v>
      </c>
      <c r="C23" s="27">
        <f>'RT Raw'!J23</f>
        <v>189.95561241301777</v>
      </c>
      <c r="D23" s="27">
        <f>'RT Raw'!K23</f>
        <v>302.12541717899177</v>
      </c>
      <c r="E23" s="27">
        <f>'RT Raw'!L23</f>
        <v>325.47180287553931</v>
      </c>
      <c r="F23" s="28">
        <f>'RT Raw'!M23</f>
        <v>249.42850016328569</v>
      </c>
      <c r="G23" s="6"/>
      <c r="H23" s="6"/>
    </row>
    <row r="24" spans="1:8">
      <c r="A24" t="s">
        <v>23</v>
      </c>
      <c r="B24" s="26">
        <f>'RT Raw'!I24</f>
        <v>0</v>
      </c>
      <c r="C24" s="27">
        <f>'RT Raw'!J24</f>
        <v>0</v>
      </c>
      <c r="D24" s="27">
        <f>'RT Raw'!K24</f>
        <v>0</v>
      </c>
      <c r="E24" s="27">
        <f>'RT Raw'!L24</f>
        <v>0</v>
      </c>
      <c r="F24" s="28">
        <f>'RT Raw'!M24</f>
        <v>3.8571417551023557</v>
      </c>
      <c r="G24" s="6"/>
      <c r="H24" s="6"/>
    </row>
    <row r="25" spans="1:8" ht="15.75" thickBot="1">
      <c r="A25" t="s">
        <v>33</v>
      </c>
      <c r="B25" s="29">
        <f>'RT Raw'!I25</f>
        <v>0</v>
      </c>
      <c r="C25" s="30">
        <f>'RT Raw'!J25</f>
        <v>0</v>
      </c>
      <c r="D25" s="30">
        <f>'RT Raw'!K25</f>
        <v>0</v>
      </c>
      <c r="E25" s="30">
        <f>'RT Raw'!L25</f>
        <v>0</v>
      </c>
      <c r="F25" s="31">
        <f>'RT Raw'!M25</f>
        <v>7.4571407265312217</v>
      </c>
      <c r="G25" s="6"/>
      <c r="H25" s="6"/>
    </row>
    <row r="26" spans="1:8">
      <c r="A26" s="5">
        <f>COUNTA(A3:A25)</f>
        <v>23</v>
      </c>
      <c r="B26" s="27">
        <f>'RT Raw'!I26</f>
        <v>303.62389813907936</v>
      </c>
      <c r="C26" s="27">
        <f>'RT Raw'!J26</f>
        <v>604.75664360062808</v>
      </c>
      <c r="D26" s="27">
        <f>'RT Raw'!K26</f>
        <v>1029.3342701563324</v>
      </c>
      <c r="E26" s="27">
        <f>'RT Raw'!L26</f>
        <v>1122.998863271557</v>
      </c>
      <c r="F26" s="27">
        <f>'RT Raw'!M26</f>
        <v>944.48544443273011</v>
      </c>
    </row>
  </sheetData>
  <mergeCells count="1">
    <mergeCell ref="B1:F1"/>
  </mergeCells>
  <conditionalFormatting sqref="B3:B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12" workbookViewId="0">
      <selection activeCell="A32" sqref="A32:XFD41"/>
    </sheetView>
  </sheetViews>
  <sheetFormatPr defaultRowHeight="15"/>
  <cols>
    <col min="1" max="16384" width="9.140625" style="3"/>
  </cols>
  <sheetData>
    <row r="1" spans="1:22">
      <c r="I1" s="66" t="s">
        <v>7</v>
      </c>
      <c r="J1" s="66"/>
      <c r="K1" s="66"/>
      <c r="L1" s="66"/>
      <c r="M1" s="66"/>
      <c r="N1" s="25"/>
      <c r="O1" s="25"/>
      <c r="P1" s="25"/>
      <c r="R1" s="66"/>
      <c r="S1" s="66"/>
      <c r="T1" s="66"/>
      <c r="U1" s="66"/>
      <c r="V1" s="66"/>
    </row>
    <row r="2" spans="1:22">
      <c r="A2" t="s">
        <v>0</v>
      </c>
      <c r="B2" t="s">
        <v>1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/>
      <c r="I2" t="s">
        <v>10</v>
      </c>
      <c r="J2" t="s">
        <v>11</v>
      </c>
      <c r="K2" t="s">
        <v>12</v>
      </c>
      <c r="L2" t="s">
        <v>19</v>
      </c>
      <c r="M2" t="s">
        <v>51</v>
      </c>
      <c r="N2"/>
      <c r="O2"/>
    </row>
    <row r="3" spans="1:22">
      <c r="A3" t="s">
        <v>21</v>
      </c>
      <c r="B3">
        <v>31</v>
      </c>
      <c r="C3"/>
      <c r="D3">
        <v>21</v>
      </c>
      <c r="E3"/>
      <c r="F3"/>
      <c r="G3"/>
      <c r="H3"/>
      <c r="I3" s="23">
        <f>C3/G$41*100000</f>
        <v>0</v>
      </c>
      <c r="J3" s="23">
        <f t="shared" ref="J3:J30" si="0">D3/H$41*100000</f>
        <v>2.4386533523935383</v>
      </c>
      <c r="K3" s="23">
        <f t="shared" ref="K3:K30" si="1">E3/I$41*100000</f>
        <v>0</v>
      </c>
      <c r="L3" s="23">
        <f t="shared" ref="L3:L30" si="2">F3/J$41*100000</f>
        <v>0</v>
      </c>
      <c r="M3" s="23">
        <f t="shared" ref="M3:M30" si="3">G3/K$41*100000</f>
        <v>0</v>
      </c>
      <c r="N3"/>
      <c r="O3"/>
      <c r="P3" s="24"/>
      <c r="Q3" s="24"/>
      <c r="R3" s="24"/>
      <c r="S3" s="24"/>
    </row>
    <row r="4" spans="1:22">
      <c r="A4" t="s">
        <v>22</v>
      </c>
      <c r="B4">
        <v>42</v>
      </c>
      <c r="C4"/>
      <c r="D4"/>
      <c r="E4">
        <v>16</v>
      </c>
      <c r="F4"/>
      <c r="G4"/>
      <c r="H4"/>
      <c r="I4" s="23">
        <f t="shared" ref="I4:I30" si="4">C4/G$41*100000</f>
        <v>0</v>
      </c>
      <c r="J4" s="23">
        <f t="shared" si="0"/>
        <v>0</v>
      </c>
      <c r="K4" s="23">
        <f t="shared" si="1"/>
        <v>1.6841786155630734</v>
      </c>
      <c r="L4" s="23">
        <f t="shared" si="2"/>
        <v>0</v>
      </c>
      <c r="M4" s="23">
        <f t="shared" si="3"/>
        <v>0</v>
      </c>
      <c r="N4"/>
      <c r="O4"/>
      <c r="P4" s="24"/>
      <c r="Q4" s="24"/>
      <c r="R4" s="24"/>
      <c r="S4" s="24"/>
    </row>
    <row r="5" spans="1:22">
      <c r="A5" t="s">
        <v>23</v>
      </c>
      <c r="B5">
        <v>180</v>
      </c>
      <c r="C5">
        <v>20</v>
      </c>
      <c r="D5">
        <v>26</v>
      </c>
      <c r="E5"/>
      <c r="F5">
        <v>6</v>
      </c>
      <c r="G5"/>
      <c r="H5"/>
      <c r="I5" s="23">
        <f t="shared" si="4"/>
        <v>2.9148570262628617</v>
      </c>
      <c r="J5" s="23">
        <f t="shared" si="0"/>
        <v>3.0192851029634284</v>
      </c>
      <c r="K5" s="23">
        <f t="shared" si="1"/>
        <v>0</v>
      </c>
      <c r="L5" s="23">
        <f t="shared" si="2"/>
        <v>0.66359495933268886</v>
      </c>
      <c r="M5" s="23">
        <f t="shared" si="3"/>
        <v>0</v>
      </c>
      <c r="N5"/>
      <c r="O5"/>
      <c r="P5" s="24"/>
      <c r="Q5" s="24"/>
      <c r="R5" s="24"/>
      <c r="S5" s="24"/>
    </row>
    <row r="6" spans="1:22">
      <c r="A6" t="s">
        <v>46</v>
      </c>
      <c r="B6">
        <v>181</v>
      </c>
      <c r="C6">
        <v>20</v>
      </c>
      <c r="D6">
        <v>18</v>
      </c>
      <c r="E6">
        <v>40</v>
      </c>
      <c r="F6">
        <v>93</v>
      </c>
      <c r="G6">
        <v>61</v>
      </c>
      <c r="H6"/>
      <c r="I6" s="23">
        <f t="shared" si="4"/>
        <v>2.9148570262628617</v>
      </c>
      <c r="J6" s="23">
        <f t="shared" si="0"/>
        <v>2.0902743020516041</v>
      </c>
      <c r="K6" s="23">
        <f t="shared" si="1"/>
        <v>4.2104465389076839</v>
      </c>
      <c r="L6" s="23">
        <f t="shared" si="2"/>
        <v>10.285721869656678</v>
      </c>
      <c r="M6" s="23">
        <f t="shared" si="3"/>
        <v>8.7137628885124041</v>
      </c>
      <c r="N6"/>
      <c r="O6"/>
      <c r="P6" s="24"/>
      <c r="Q6" s="24"/>
      <c r="R6" s="24"/>
      <c r="S6" s="24"/>
    </row>
    <row r="7" spans="1:22">
      <c r="A7" t="s">
        <v>47</v>
      </c>
      <c r="B7">
        <v>190</v>
      </c>
      <c r="C7">
        <v>80</v>
      </c>
      <c r="D7">
        <v>44</v>
      </c>
      <c r="E7">
        <v>10</v>
      </c>
      <c r="F7"/>
      <c r="G7"/>
      <c r="H7"/>
      <c r="I7" s="23">
        <f t="shared" si="4"/>
        <v>11.659428105051447</v>
      </c>
      <c r="J7" s="23">
        <f t="shared" si="0"/>
        <v>5.1095594050150321</v>
      </c>
      <c r="K7" s="23">
        <f t="shared" si="1"/>
        <v>1.052611634726921</v>
      </c>
      <c r="L7" s="23">
        <f t="shared" si="2"/>
        <v>0</v>
      </c>
      <c r="M7" s="23">
        <f t="shared" si="3"/>
        <v>0</v>
      </c>
      <c r="N7"/>
      <c r="O7"/>
      <c r="P7" s="24"/>
      <c r="Q7" s="24"/>
      <c r="R7" s="24"/>
      <c r="S7" s="24"/>
    </row>
    <row r="8" spans="1:22">
      <c r="A8" t="s">
        <v>52</v>
      </c>
      <c r="B8">
        <v>191</v>
      </c>
      <c r="C8"/>
      <c r="D8">
        <v>23</v>
      </c>
      <c r="E8"/>
      <c r="F8"/>
      <c r="G8"/>
      <c r="H8"/>
      <c r="I8" s="23">
        <f t="shared" si="4"/>
        <v>0</v>
      </c>
      <c r="J8" s="23">
        <f t="shared" si="0"/>
        <v>2.6709060526214943</v>
      </c>
      <c r="K8" s="23">
        <f t="shared" si="1"/>
        <v>0</v>
      </c>
      <c r="L8" s="23">
        <f t="shared" si="2"/>
        <v>0</v>
      </c>
      <c r="M8" s="23">
        <f t="shared" si="3"/>
        <v>0</v>
      </c>
      <c r="N8"/>
      <c r="O8"/>
      <c r="P8" s="24"/>
      <c r="Q8" s="24"/>
      <c r="R8" s="24"/>
      <c r="S8" s="24"/>
    </row>
    <row r="9" spans="1:22">
      <c r="A9" t="s">
        <v>24</v>
      </c>
      <c r="B9">
        <v>192</v>
      </c>
      <c r="C9">
        <v>80</v>
      </c>
      <c r="D9"/>
      <c r="E9">
        <v>18</v>
      </c>
      <c r="F9">
        <v>10</v>
      </c>
      <c r="G9">
        <v>15</v>
      </c>
      <c r="H9"/>
      <c r="I9" s="23">
        <f t="shared" si="4"/>
        <v>11.659428105051447</v>
      </c>
      <c r="J9" s="23">
        <f t="shared" si="0"/>
        <v>0</v>
      </c>
      <c r="K9" s="23">
        <f t="shared" si="1"/>
        <v>1.8947009425084578</v>
      </c>
      <c r="L9" s="23">
        <f t="shared" si="2"/>
        <v>1.1059915988878148</v>
      </c>
      <c r="M9" s="23">
        <f t="shared" si="3"/>
        <v>2.1427285791423945</v>
      </c>
      <c r="N9"/>
      <c r="O9"/>
      <c r="P9" s="24"/>
      <c r="Q9" s="24"/>
      <c r="R9" s="24"/>
      <c r="S9" s="24"/>
    </row>
    <row r="10" spans="1:22">
      <c r="A10" t="s">
        <v>25</v>
      </c>
      <c r="B10">
        <v>200</v>
      </c>
      <c r="C10">
        <v>20</v>
      </c>
      <c r="D10"/>
      <c r="E10">
        <v>18</v>
      </c>
      <c r="F10"/>
      <c r="G10">
        <v>9</v>
      </c>
      <c r="H10"/>
      <c r="I10" s="23">
        <f t="shared" si="4"/>
        <v>2.9148570262628617</v>
      </c>
      <c r="J10" s="23">
        <f t="shared" si="0"/>
        <v>0</v>
      </c>
      <c r="K10" s="23">
        <f t="shared" si="1"/>
        <v>1.8947009425084578</v>
      </c>
      <c r="L10" s="23">
        <f t="shared" si="2"/>
        <v>0</v>
      </c>
      <c r="M10" s="23">
        <f t="shared" si="3"/>
        <v>1.2856371474854367</v>
      </c>
      <c r="N10"/>
      <c r="O10"/>
      <c r="P10" s="24"/>
      <c r="Q10" s="24"/>
      <c r="R10" s="24"/>
      <c r="S10" s="24"/>
    </row>
    <row r="11" spans="1:22">
      <c r="A11" t="s">
        <v>26</v>
      </c>
      <c r="B11">
        <v>322</v>
      </c>
      <c r="C11">
        <v>160</v>
      </c>
      <c r="D11">
        <v>456</v>
      </c>
      <c r="E11">
        <v>304</v>
      </c>
      <c r="F11">
        <v>64</v>
      </c>
      <c r="G11">
        <v>16</v>
      </c>
      <c r="H11"/>
      <c r="I11" s="23">
        <f t="shared" si="4"/>
        <v>23.318856210102894</v>
      </c>
      <c r="J11" s="23">
        <f t="shared" si="0"/>
        <v>52.953615651973969</v>
      </c>
      <c r="K11" s="23">
        <f t="shared" si="1"/>
        <v>31.999393695698398</v>
      </c>
      <c r="L11" s="23">
        <f t="shared" si="2"/>
        <v>7.0783462328820157</v>
      </c>
      <c r="M11" s="23">
        <f t="shared" si="3"/>
        <v>2.2855771510852207</v>
      </c>
      <c r="N11"/>
      <c r="O11"/>
      <c r="P11" s="24"/>
      <c r="Q11" s="24"/>
      <c r="R11" s="24"/>
      <c r="S11" s="24"/>
    </row>
    <row r="12" spans="1:22">
      <c r="A12" t="s">
        <v>27</v>
      </c>
      <c r="B12">
        <v>331</v>
      </c>
      <c r="C12">
        <v>560</v>
      </c>
      <c r="D12">
        <v>761</v>
      </c>
      <c r="E12">
        <v>685</v>
      </c>
      <c r="F12">
        <v>332</v>
      </c>
      <c r="G12">
        <v>288</v>
      </c>
      <c r="H12"/>
      <c r="I12" s="23">
        <f t="shared" si="4"/>
        <v>81.615996735360127</v>
      </c>
      <c r="J12" s="23">
        <f t="shared" si="0"/>
        <v>88.372152436737267</v>
      </c>
      <c r="K12" s="23">
        <f t="shared" si="1"/>
        <v>72.103896978794083</v>
      </c>
      <c r="L12" s="23">
        <f t="shared" si="2"/>
        <v>36.71892108307545</v>
      </c>
      <c r="M12" s="23">
        <f t="shared" si="3"/>
        <v>41.140388719533973</v>
      </c>
      <c r="N12"/>
      <c r="O12"/>
      <c r="P12" s="24"/>
      <c r="Q12" s="24"/>
      <c r="R12" s="24"/>
      <c r="S12" s="24"/>
    </row>
    <row r="13" spans="1:22">
      <c r="A13" t="s">
        <v>28</v>
      </c>
      <c r="B13">
        <v>332</v>
      </c>
      <c r="C13">
        <v>60</v>
      </c>
      <c r="D13">
        <v>91</v>
      </c>
      <c r="E13">
        <v>48</v>
      </c>
      <c r="F13"/>
      <c r="G13">
        <v>16</v>
      </c>
      <c r="H13"/>
      <c r="I13" s="23">
        <f t="shared" si="4"/>
        <v>8.7445710787885851</v>
      </c>
      <c r="J13" s="23">
        <f t="shared" si="0"/>
        <v>10.567497860371999</v>
      </c>
      <c r="K13" s="23">
        <f t="shared" si="1"/>
        <v>5.0525358466892207</v>
      </c>
      <c r="L13" s="23">
        <f t="shared" si="2"/>
        <v>0</v>
      </c>
      <c r="M13" s="23">
        <f t="shared" si="3"/>
        <v>2.2855771510852207</v>
      </c>
      <c r="N13"/>
      <c r="O13"/>
      <c r="P13" s="24"/>
      <c r="Q13" s="24"/>
      <c r="R13" s="24"/>
      <c r="S13" s="24"/>
    </row>
    <row r="14" spans="1:22">
      <c r="A14" t="s">
        <v>29</v>
      </c>
      <c r="B14">
        <v>341</v>
      </c>
      <c r="C14">
        <v>120</v>
      </c>
      <c r="D14">
        <v>29</v>
      </c>
      <c r="E14">
        <v>40</v>
      </c>
      <c r="F14">
        <v>10</v>
      </c>
      <c r="G14">
        <v>17</v>
      </c>
      <c r="H14"/>
      <c r="I14" s="23">
        <f t="shared" si="4"/>
        <v>17.48914215757717</v>
      </c>
      <c r="J14" s="23">
        <f t="shared" si="0"/>
        <v>3.3676641533053622</v>
      </c>
      <c r="K14" s="23">
        <f t="shared" si="1"/>
        <v>4.2104465389076839</v>
      </c>
      <c r="L14" s="23">
        <f t="shared" si="2"/>
        <v>1.1059915988878148</v>
      </c>
      <c r="M14" s="23">
        <f t="shared" si="3"/>
        <v>2.428425723028047</v>
      </c>
      <c r="N14"/>
      <c r="O14"/>
      <c r="P14" s="24"/>
      <c r="Q14" s="24"/>
      <c r="R14" s="24"/>
      <c r="S14" s="24"/>
    </row>
    <row r="15" spans="1:22">
      <c r="A15" t="s">
        <v>30</v>
      </c>
      <c r="B15">
        <v>342</v>
      </c>
      <c r="C15">
        <v>460</v>
      </c>
      <c r="D15">
        <v>465</v>
      </c>
      <c r="E15">
        <v>1073</v>
      </c>
      <c r="F15">
        <v>474</v>
      </c>
      <c r="G15">
        <v>203</v>
      </c>
      <c r="H15"/>
      <c r="I15" s="23">
        <f t="shared" si="4"/>
        <v>67.04171160404583</v>
      </c>
      <c r="J15" s="23">
        <f t="shared" si="0"/>
        <v>53.998752802999782</v>
      </c>
      <c r="K15" s="23">
        <f t="shared" si="1"/>
        <v>112.94522840619861</v>
      </c>
      <c r="L15" s="23">
        <f t="shared" si="2"/>
        <v>52.424001787282421</v>
      </c>
      <c r="M15" s="23">
        <f t="shared" si="3"/>
        <v>28.998260104393736</v>
      </c>
      <c r="N15"/>
      <c r="O15"/>
      <c r="P15" s="24"/>
      <c r="Q15" s="24"/>
      <c r="R15" s="24"/>
      <c r="S15" s="24"/>
    </row>
    <row r="16" spans="1:22">
      <c r="A16" t="s">
        <v>31</v>
      </c>
      <c r="B16">
        <v>352</v>
      </c>
      <c r="C16"/>
      <c r="D16"/>
      <c r="E16">
        <v>16</v>
      </c>
      <c r="F16"/>
      <c r="G16"/>
      <c r="H16"/>
      <c r="I16" s="23">
        <f t="shared" si="4"/>
        <v>0</v>
      </c>
      <c r="J16" s="23">
        <f t="shared" si="0"/>
        <v>0</v>
      </c>
      <c r="K16" s="23">
        <f t="shared" si="1"/>
        <v>1.6841786155630734</v>
      </c>
      <c r="L16" s="23">
        <f t="shared" si="2"/>
        <v>0</v>
      </c>
      <c r="M16" s="23">
        <f t="shared" si="3"/>
        <v>0</v>
      </c>
      <c r="N16"/>
      <c r="O16"/>
      <c r="P16" s="24"/>
      <c r="Q16" s="24"/>
      <c r="R16" s="24"/>
      <c r="S16" s="24"/>
    </row>
    <row r="17" spans="1:19">
      <c r="A17" t="s">
        <v>32</v>
      </c>
      <c r="B17">
        <v>362</v>
      </c>
      <c r="C17">
        <v>40</v>
      </c>
      <c r="D17">
        <v>32</v>
      </c>
      <c r="E17">
        <v>39</v>
      </c>
      <c r="F17">
        <v>20</v>
      </c>
      <c r="G17"/>
      <c r="H17"/>
      <c r="I17" s="23">
        <f t="shared" si="4"/>
        <v>5.8297140525257234</v>
      </c>
      <c r="J17" s="23">
        <f t="shared" si="0"/>
        <v>3.7160432036472968</v>
      </c>
      <c r="K17" s="23">
        <f t="shared" si="1"/>
        <v>4.1051853754349912</v>
      </c>
      <c r="L17" s="23">
        <f t="shared" si="2"/>
        <v>2.2119831977756297</v>
      </c>
      <c r="M17" s="23">
        <f t="shared" si="3"/>
        <v>0</v>
      </c>
      <c r="N17"/>
      <c r="O17"/>
      <c r="P17" s="24"/>
      <c r="Q17" s="24"/>
      <c r="R17" s="24"/>
      <c r="S17" s="24"/>
    </row>
    <row r="18" spans="1:19">
      <c r="A18" t="s">
        <v>33</v>
      </c>
      <c r="B18">
        <v>370</v>
      </c>
      <c r="C18">
        <v>20</v>
      </c>
      <c r="D18"/>
      <c r="E18"/>
      <c r="F18"/>
      <c r="G18"/>
      <c r="H18"/>
      <c r="I18" s="23">
        <f t="shared" si="4"/>
        <v>2.9148570262628617</v>
      </c>
      <c r="J18" s="23">
        <f t="shared" si="0"/>
        <v>0</v>
      </c>
      <c r="K18" s="23">
        <f t="shared" si="1"/>
        <v>0</v>
      </c>
      <c r="L18" s="23">
        <f t="shared" si="2"/>
        <v>0</v>
      </c>
      <c r="M18" s="23">
        <f t="shared" si="3"/>
        <v>0</v>
      </c>
      <c r="N18"/>
      <c r="O18"/>
      <c r="P18" s="24"/>
      <c r="Q18" s="24"/>
      <c r="R18" s="24"/>
      <c r="S18" s="24"/>
    </row>
    <row r="19" spans="1:19">
      <c r="A19" t="s">
        <v>34</v>
      </c>
      <c r="B19">
        <v>371</v>
      </c>
      <c r="C19">
        <v>60</v>
      </c>
      <c r="D19">
        <v>36</v>
      </c>
      <c r="E19">
        <v>48</v>
      </c>
      <c r="F19">
        <v>45</v>
      </c>
      <c r="G19">
        <v>53</v>
      </c>
      <c r="H19"/>
      <c r="I19" s="23">
        <f t="shared" si="4"/>
        <v>8.7445710787885851</v>
      </c>
      <c r="J19" s="23">
        <f t="shared" si="0"/>
        <v>4.1805486041032083</v>
      </c>
      <c r="K19" s="23">
        <f t="shared" si="1"/>
        <v>5.0525358466892207</v>
      </c>
      <c r="L19" s="23">
        <f t="shared" si="2"/>
        <v>4.976962194995167</v>
      </c>
      <c r="M19" s="23">
        <f t="shared" si="3"/>
        <v>7.5709743129697928</v>
      </c>
      <c r="N19"/>
      <c r="O19"/>
      <c r="P19" s="24"/>
      <c r="Q19" s="24"/>
      <c r="R19" s="24"/>
      <c r="S19" s="24"/>
    </row>
    <row r="20" spans="1:19">
      <c r="A20" t="s">
        <v>35</v>
      </c>
      <c r="B20">
        <v>441</v>
      </c>
      <c r="C20"/>
      <c r="D20">
        <v>256</v>
      </c>
      <c r="E20"/>
      <c r="F20">
        <v>81</v>
      </c>
      <c r="G20">
        <v>164</v>
      </c>
      <c r="H20"/>
      <c r="I20" s="23">
        <f t="shared" si="4"/>
        <v>0</v>
      </c>
      <c r="J20" s="23">
        <f t="shared" si="0"/>
        <v>29.728345629178374</v>
      </c>
      <c r="K20" s="23">
        <f t="shared" si="1"/>
        <v>0</v>
      </c>
      <c r="L20" s="23">
        <f t="shared" si="2"/>
        <v>8.9585319509912988</v>
      </c>
      <c r="M20" s="23">
        <f t="shared" si="3"/>
        <v>23.427165798623513</v>
      </c>
      <c r="N20"/>
      <c r="O20"/>
      <c r="P20" s="24"/>
      <c r="Q20" s="24"/>
      <c r="R20" s="24"/>
      <c r="S20" s="24"/>
    </row>
    <row r="21" spans="1:19">
      <c r="A21" t="s">
        <v>36</v>
      </c>
      <c r="B21">
        <v>450</v>
      </c>
      <c r="C21"/>
      <c r="D21">
        <v>28</v>
      </c>
      <c r="E21"/>
      <c r="F21"/>
      <c r="G21"/>
      <c r="H21"/>
      <c r="I21" s="23">
        <f t="shared" si="4"/>
        <v>0</v>
      </c>
      <c r="J21" s="23">
        <f t="shared" si="0"/>
        <v>3.251537803191384</v>
      </c>
      <c r="K21" s="23">
        <f t="shared" si="1"/>
        <v>0</v>
      </c>
      <c r="L21" s="23">
        <f t="shared" si="2"/>
        <v>0</v>
      </c>
      <c r="M21" s="23">
        <f t="shared" si="3"/>
        <v>0</v>
      </c>
      <c r="N21"/>
      <c r="O21"/>
      <c r="P21" s="24"/>
      <c r="Q21" s="24"/>
      <c r="R21" s="24"/>
      <c r="S21" s="24"/>
    </row>
    <row r="22" spans="1:19">
      <c r="A22" t="s">
        <v>38</v>
      </c>
      <c r="B22">
        <v>510</v>
      </c>
      <c r="C22"/>
      <c r="D22">
        <v>164</v>
      </c>
      <c r="E22">
        <v>259</v>
      </c>
      <c r="F22">
        <v>374</v>
      </c>
      <c r="G22">
        <v>211</v>
      </c>
      <c r="H22"/>
      <c r="I22" s="23">
        <f t="shared" si="4"/>
        <v>0</v>
      </c>
      <c r="J22" s="23">
        <f t="shared" si="0"/>
        <v>19.044721418692394</v>
      </c>
      <c r="K22" s="23">
        <f t="shared" si="1"/>
        <v>27.262641339427251</v>
      </c>
      <c r="L22" s="23">
        <f t="shared" si="2"/>
        <v>41.364085798404275</v>
      </c>
      <c r="M22" s="23">
        <f t="shared" si="3"/>
        <v>30.141048679936347</v>
      </c>
      <c r="N22"/>
      <c r="O22"/>
      <c r="P22" s="24"/>
      <c r="Q22" s="24"/>
      <c r="R22" s="24"/>
      <c r="S22" s="24"/>
    </row>
    <row r="23" spans="1:19">
      <c r="A23" t="s">
        <v>39</v>
      </c>
      <c r="B23">
        <v>700</v>
      </c>
      <c r="C23"/>
      <c r="D23">
        <v>113</v>
      </c>
      <c r="E23">
        <v>11</v>
      </c>
      <c r="F23">
        <v>34</v>
      </c>
      <c r="G23">
        <v>30</v>
      </c>
      <c r="H23"/>
      <c r="I23" s="23">
        <f t="shared" si="4"/>
        <v>0</v>
      </c>
      <c r="J23" s="23">
        <f t="shared" si="0"/>
        <v>13.122277562879514</v>
      </c>
      <c r="K23" s="23">
        <f t="shared" si="1"/>
        <v>1.1578727981996131</v>
      </c>
      <c r="L23" s="23">
        <f t="shared" si="2"/>
        <v>3.7603714362185703</v>
      </c>
      <c r="M23" s="23">
        <f t="shared" si="3"/>
        <v>4.2854571582847889</v>
      </c>
      <c r="N23"/>
      <c r="O23"/>
      <c r="P23" s="24"/>
      <c r="Q23" s="24"/>
      <c r="R23" s="24"/>
      <c r="S23" s="24"/>
    </row>
    <row r="24" spans="1:19">
      <c r="A24" t="s">
        <v>40</v>
      </c>
      <c r="B24">
        <v>710</v>
      </c>
      <c r="C24">
        <v>480</v>
      </c>
      <c r="D24">
        <v>811</v>
      </c>
      <c r="E24">
        <v>1583</v>
      </c>
      <c r="F24">
        <v>1701</v>
      </c>
      <c r="G24">
        <v>698</v>
      </c>
      <c r="H24"/>
      <c r="I24" s="23">
        <f t="shared" si="4"/>
        <v>69.956568630308681</v>
      </c>
      <c r="J24" s="23">
        <f t="shared" si="0"/>
        <v>94.178469942436166</v>
      </c>
      <c r="K24" s="23">
        <f t="shared" si="1"/>
        <v>166.6284217772716</v>
      </c>
      <c r="L24" s="23">
        <f t="shared" si="2"/>
        <v>188.12917097081731</v>
      </c>
      <c r="M24" s="23">
        <f t="shared" si="3"/>
        <v>99.708303216092759</v>
      </c>
      <c r="N24"/>
      <c r="O24"/>
      <c r="P24" s="24"/>
      <c r="Q24" s="24"/>
      <c r="R24" s="24"/>
      <c r="S24" s="24"/>
    </row>
    <row r="25" spans="1:19">
      <c r="A25" t="s">
        <v>41</v>
      </c>
      <c r="B25">
        <v>732</v>
      </c>
      <c r="C25">
        <v>480</v>
      </c>
      <c r="D25">
        <v>1697</v>
      </c>
      <c r="E25">
        <v>2777</v>
      </c>
      <c r="F25">
        <v>2988</v>
      </c>
      <c r="G25">
        <v>2419</v>
      </c>
      <c r="H25"/>
      <c r="I25" s="23">
        <f t="shared" si="4"/>
        <v>69.956568630308681</v>
      </c>
      <c r="J25" s="23">
        <f t="shared" si="0"/>
        <v>197.06641614342067</v>
      </c>
      <c r="K25" s="23">
        <f t="shared" si="1"/>
        <v>292.31025096366596</v>
      </c>
      <c r="L25" s="23">
        <f t="shared" si="2"/>
        <v>330.47028974767909</v>
      </c>
      <c r="M25" s="23">
        <f t="shared" si="3"/>
        <v>345.55069552969678</v>
      </c>
      <c r="N25"/>
      <c r="O25"/>
      <c r="P25" s="24"/>
      <c r="Q25" s="24"/>
      <c r="R25" s="24"/>
      <c r="S25" s="24"/>
    </row>
    <row r="26" spans="1:19">
      <c r="A26" t="s">
        <v>42</v>
      </c>
      <c r="B26">
        <v>752</v>
      </c>
      <c r="C26">
        <v>440</v>
      </c>
      <c r="D26">
        <v>111</v>
      </c>
      <c r="E26">
        <v>196</v>
      </c>
      <c r="F26">
        <v>95</v>
      </c>
      <c r="G26">
        <v>15</v>
      </c>
      <c r="H26"/>
      <c r="I26" s="23">
        <f t="shared" si="4"/>
        <v>64.126854577782964</v>
      </c>
      <c r="J26" s="23">
        <f t="shared" si="0"/>
        <v>12.890024862651561</v>
      </c>
      <c r="K26" s="23">
        <f t="shared" si="1"/>
        <v>20.63118804064765</v>
      </c>
      <c r="L26" s="23">
        <f t="shared" si="2"/>
        <v>10.506920189434242</v>
      </c>
      <c r="M26" s="23">
        <f t="shared" si="3"/>
        <v>2.1427285791423945</v>
      </c>
      <c r="N26"/>
      <c r="O26"/>
      <c r="P26" s="24"/>
      <c r="Q26" s="24"/>
      <c r="R26" s="24"/>
      <c r="S26" s="24"/>
    </row>
    <row r="27" spans="1:19">
      <c r="A27" t="s">
        <v>43</v>
      </c>
      <c r="B27">
        <v>882</v>
      </c>
      <c r="C27">
        <v>1080</v>
      </c>
      <c r="D27">
        <v>1082</v>
      </c>
      <c r="E27">
        <v>1352</v>
      </c>
      <c r="F27">
        <v>1615</v>
      </c>
      <c r="G27">
        <v>720</v>
      </c>
      <c r="H27"/>
      <c r="I27" s="23">
        <f t="shared" si="4"/>
        <v>157.40227941819455</v>
      </c>
      <c r="J27" s="23">
        <f t="shared" si="0"/>
        <v>125.64871082332422</v>
      </c>
      <c r="K27" s="23">
        <f t="shared" si="1"/>
        <v>142.31309301507972</v>
      </c>
      <c r="L27" s="23">
        <f t="shared" si="2"/>
        <v>178.61764322038209</v>
      </c>
      <c r="M27" s="23">
        <f t="shared" si="3"/>
        <v>102.85097179883492</v>
      </c>
      <c r="N27"/>
      <c r="O27"/>
      <c r="P27" s="24"/>
      <c r="Q27" s="24"/>
      <c r="R27" s="24"/>
      <c r="S27" s="24"/>
    </row>
    <row r="28" spans="1:19">
      <c r="A28" t="s">
        <v>44</v>
      </c>
      <c r="B28">
        <v>891</v>
      </c>
      <c r="C28">
        <v>140</v>
      </c>
      <c r="D28">
        <v>357</v>
      </c>
      <c r="E28">
        <v>328</v>
      </c>
      <c r="F28">
        <v>306</v>
      </c>
      <c r="G28">
        <v>225</v>
      </c>
      <c r="H28"/>
      <c r="I28" s="23">
        <f t="shared" si="4"/>
        <v>20.403999183840032</v>
      </c>
      <c r="J28" s="23">
        <f t="shared" si="0"/>
        <v>41.45710699069015</v>
      </c>
      <c r="K28" s="23">
        <f t="shared" si="1"/>
        <v>34.525661619043007</v>
      </c>
      <c r="L28" s="23">
        <f t="shared" si="2"/>
        <v>33.843342925967136</v>
      </c>
      <c r="M28" s="23">
        <f t="shared" si="3"/>
        <v>32.140928687135919</v>
      </c>
      <c r="N28"/>
      <c r="O28"/>
      <c r="P28" s="24"/>
      <c r="Q28" s="24"/>
      <c r="R28" s="24"/>
      <c r="S28" s="24"/>
    </row>
    <row r="29" spans="1:19">
      <c r="A29" t="s">
        <v>45</v>
      </c>
      <c r="B29">
        <v>892</v>
      </c>
      <c r="C29">
        <v>1080</v>
      </c>
      <c r="D29">
        <v>2485</v>
      </c>
      <c r="E29">
        <v>3061</v>
      </c>
      <c r="F29">
        <v>3153</v>
      </c>
      <c r="G29">
        <v>2300</v>
      </c>
      <c r="H29"/>
      <c r="I29" s="23">
        <f t="shared" si="4"/>
        <v>157.40227941819455</v>
      </c>
      <c r="J29" s="23">
        <f t="shared" si="0"/>
        <v>288.57398003323539</v>
      </c>
      <c r="K29" s="23">
        <f t="shared" si="1"/>
        <v>322.20442138991046</v>
      </c>
      <c r="L29" s="23">
        <f t="shared" si="2"/>
        <v>348.719151129328</v>
      </c>
      <c r="M29" s="23">
        <f t="shared" si="3"/>
        <v>328.5517154685005</v>
      </c>
      <c r="N29"/>
      <c r="O29"/>
      <c r="P29" s="24"/>
      <c r="Q29" s="24"/>
      <c r="R29" s="24"/>
      <c r="S29" s="24"/>
    </row>
    <row r="30" spans="1:19">
      <c r="A30" s="3">
        <f>COUNTA(A3:A29)</f>
        <v>27</v>
      </c>
      <c r="C30" s="3">
        <f>SUM(C3:C29)</f>
        <v>5400</v>
      </c>
      <c r="D30" s="3">
        <f t="shared" ref="D30:G30" si="5">SUM(D3:D29)</f>
        <v>9106</v>
      </c>
      <c r="E30" s="3">
        <f t="shared" si="5"/>
        <v>11922</v>
      </c>
      <c r="F30" s="3">
        <f t="shared" si="5"/>
        <v>11401</v>
      </c>
      <c r="G30" s="3">
        <f t="shared" si="5"/>
        <v>7460</v>
      </c>
      <c r="I30" s="23">
        <f t="shared" si="4"/>
        <v>787.01139709097276</v>
      </c>
      <c r="J30" s="23">
        <f t="shared" si="0"/>
        <v>1057.4465441378838</v>
      </c>
      <c r="K30" s="23">
        <f t="shared" si="1"/>
        <v>1254.9235909214351</v>
      </c>
      <c r="L30" s="23">
        <f t="shared" si="2"/>
        <v>1260.9410218919977</v>
      </c>
      <c r="M30" s="23">
        <f t="shared" si="3"/>
        <v>1065.6503466934842</v>
      </c>
      <c r="N30"/>
      <c r="O30"/>
      <c r="P30" s="23"/>
      <c r="Q30" s="23"/>
      <c r="R30" s="23"/>
      <c r="S30" s="23"/>
    </row>
    <row r="32" spans="1:19" customFormat="1" ht="15.75" thickBot="1">
      <c r="A32" s="48" t="s">
        <v>79</v>
      </c>
      <c r="B32" s="48" t="s">
        <v>80</v>
      </c>
      <c r="C32" s="48" t="s">
        <v>6</v>
      </c>
      <c r="D32" s="48" t="s">
        <v>5</v>
      </c>
      <c r="E32" s="48" t="s">
        <v>8</v>
      </c>
      <c r="F32" s="48" t="s">
        <v>9</v>
      </c>
      <c r="G32" s="48" t="s">
        <v>81</v>
      </c>
      <c r="H32" s="48" t="s">
        <v>82</v>
      </c>
      <c r="I32" s="48" t="s">
        <v>83</v>
      </c>
      <c r="J32" s="48" t="s">
        <v>84</v>
      </c>
      <c r="K32" s="48" t="s">
        <v>85</v>
      </c>
    </row>
    <row r="33" spans="1:11" customFormat="1">
      <c r="A33" s="56">
        <v>1</v>
      </c>
      <c r="B33" s="57">
        <v>1</v>
      </c>
      <c r="C33" s="57">
        <v>1</v>
      </c>
      <c r="D33" s="57">
        <v>0</v>
      </c>
      <c r="E33" s="57">
        <v>1</v>
      </c>
      <c r="F33" s="57">
        <v>0</v>
      </c>
      <c r="G33" s="57">
        <v>217520</v>
      </c>
      <c r="H33" s="57">
        <v>254924</v>
      </c>
      <c r="I33" s="57">
        <v>335098</v>
      </c>
      <c r="J33" s="57">
        <v>288494</v>
      </c>
      <c r="K33" s="58">
        <v>193481</v>
      </c>
    </row>
    <row r="34" spans="1:11" customFormat="1" ht="15.75" thickBot="1">
      <c r="A34" s="59">
        <v>1</v>
      </c>
      <c r="B34" s="60">
        <v>1</v>
      </c>
      <c r="C34" s="60">
        <v>0</v>
      </c>
      <c r="D34" s="60">
        <v>0</v>
      </c>
      <c r="E34" s="60">
        <v>1</v>
      </c>
      <c r="F34" s="60">
        <v>0</v>
      </c>
      <c r="G34" s="60">
        <v>468620</v>
      </c>
      <c r="H34" s="60">
        <v>606207</v>
      </c>
      <c r="I34" s="60">
        <v>614920</v>
      </c>
      <c r="J34" s="60">
        <v>615672</v>
      </c>
      <c r="K34" s="61">
        <v>506561</v>
      </c>
    </row>
    <row r="35" spans="1:11" customFormat="1">
      <c r="A35">
        <v>0</v>
      </c>
      <c r="B35">
        <v>1</v>
      </c>
      <c r="C35">
        <v>1</v>
      </c>
      <c r="D35">
        <v>0</v>
      </c>
      <c r="E35">
        <v>1</v>
      </c>
      <c r="F35">
        <v>0</v>
      </c>
      <c r="G35">
        <v>11680</v>
      </c>
      <c r="H35">
        <v>11876</v>
      </c>
      <c r="I35">
        <v>15303</v>
      </c>
      <c r="J35">
        <v>14093</v>
      </c>
      <c r="K35">
        <v>9421</v>
      </c>
    </row>
    <row r="36" spans="1:11" customFormat="1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94100</v>
      </c>
      <c r="H36">
        <v>110592</v>
      </c>
      <c r="I36">
        <v>115192</v>
      </c>
      <c r="J36">
        <v>136899</v>
      </c>
      <c r="K36">
        <v>129073</v>
      </c>
    </row>
    <row r="37" spans="1:11" customFormat="1">
      <c r="A37">
        <v>1</v>
      </c>
      <c r="B37">
        <v>0</v>
      </c>
      <c r="C37">
        <v>1</v>
      </c>
      <c r="D37">
        <v>0</v>
      </c>
      <c r="E37">
        <v>1</v>
      </c>
      <c r="F37">
        <v>0</v>
      </c>
      <c r="G37">
        <v>30820</v>
      </c>
      <c r="H37">
        <v>25415</v>
      </c>
      <c r="I37">
        <v>35442</v>
      </c>
      <c r="J37">
        <v>27517</v>
      </c>
      <c r="K37">
        <v>12798</v>
      </c>
    </row>
    <row r="38" spans="1:11" customFormat="1">
      <c r="A38">
        <v>1</v>
      </c>
      <c r="B38">
        <v>0</v>
      </c>
      <c r="C38">
        <v>0</v>
      </c>
      <c r="D38">
        <v>0</v>
      </c>
      <c r="E38">
        <v>1</v>
      </c>
      <c r="F38">
        <v>0</v>
      </c>
      <c r="G38">
        <v>103680</v>
      </c>
      <c r="H38">
        <v>112673</v>
      </c>
      <c r="I38">
        <v>100059</v>
      </c>
      <c r="J38">
        <v>85190</v>
      </c>
      <c r="K38">
        <v>51965</v>
      </c>
    </row>
    <row r="39" spans="1:11" customFormat="1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22620</v>
      </c>
      <c r="H39">
        <v>21576</v>
      </c>
      <c r="I39">
        <v>31682</v>
      </c>
      <c r="J39">
        <v>32352</v>
      </c>
      <c r="K39">
        <v>22719</v>
      </c>
    </row>
    <row r="40" spans="1:11" customFormat="1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174760</v>
      </c>
      <c r="H40">
        <v>177236</v>
      </c>
      <c r="I40">
        <v>190824</v>
      </c>
      <c r="J40">
        <v>205245</v>
      </c>
      <c r="K40">
        <v>179820</v>
      </c>
    </row>
    <row r="41" spans="1:11" customFormat="1">
      <c r="A41" s="47"/>
      <c r="B41" s="47"/>
      <c r="C41" s="47"/>
      <c r="D41" s="47"/>
      <c r="E41" s="47"/>
      <c r="F41" s="47"/>
      <c r="G41" s="47">
        <f>SUM(G33:G34)</f>
        <v>686140</v>
      </c>
      <c r="H41" s="47">
        <f t="shared" ref="H41:K41" si="6">SUM(H33:H34)</f>
        <v>861131</v>
      </c>
      <c r="I41" s="47">
        <f t="shared" si="6"/>
        <v>950018</v>
      </c>
      <c r="J41" s="47">
        <f t="shared" si="6"/>
        <v>904166</v>
      </c>
      <c r="K41" s="47">
        <f t="shared" si="6"/>
        <v>700042</v>
      </c>
    </row>
  </sheetData>
  <mergeCells count="2">
    <mergeCell ref="R1:V1"/>
    <mergeCell ref="I1:M1"/>
  </mergeCells>
  <conditionalFormatting sqref="P3:S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>
      <selection activeCell="H25" sqref="H25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32.25" customHeight="1">
      <c r="B1" s="67" t="s">
        <v>57</v>
      </c>
      <c r="C1" s="68"/>
      <c r="D1" s="68"/>
      <c r="E1" s="68"/>
      <c r="F1" s="69"/>
      <c r="G1" s="18"/>
      <c r="H1" s="18"/>
    </row>
    <row r="2" spans="1:8" ht="15.75" thickBot="1">
      <c r="A2" s="7" t="str">
        <f>'SV Raw'!A2</f>
        <v>ind1990</v>
      </c>
      <c r="B2" s="36">
        <v>1980</v>
      </c>
      <c r="C2" s="37">
        <v>1990</v>
      </c>
      <c r="D2" s="37">
        <v>2000</v>
      </c>
      <c r="E2" s="37" t="s">
        <v>17</v>
      </c>
      <c r="F2" s="38" t="s">
        <v>54</v>
      </c>
      <c r="G2" s="8"/>
      <c r="H2" s="8"/>
    </row>
    <row r="3" spans="1:8">
      <c r="A3" t="s">
        <v>21</v>
      </c>
      <c r="B3" s="26">
        <f>'SV Raw'!I3</f>
        <v>0</v>
      </c>
      <c r="C3" s="27">
        <f>'SV Raw'!J3</f>
        <v>2.4386533523935383</v>
      </c>
      <c r="D3" s="27">
        <f>'SV Raw'!K3</f>
        <v>0</v>
      </c>
      <c r="E3" s="27">
        <f>'SV Raw'!L3</f>
        <v>0</v>
      </c>
      <c r="F3" s="28">
        <f>'SV Raw'!M3</f>
        <v>0</v>
      </c>
      <c r="G3" s="6"/>
      <c r="H3" s="6"/>
    </row>
    <row r="4" spans="1:8">
      <c r="A4" t="s">
        <v>22</v>
      </c>
      <c r="B4" s="26">
        <f>'SV Raw'!I4</f>
        <v>0</v>
      </c>
      <c r="C4" s="27">
        <f>'SV Raw'!J4</f>
        <v>0</v>
      </c>
      <c r="D4" s="27">
        <f>'SV Raw'!K4</f>
        <v>1.6841786155630734</v>
      </c>
      <c r="E4" s="27">
        <f>'SV Raw'!L4</f>
        <v>0</v>
      </c>
      <c r="F4" s="28">
        <f>'SV Raw'!M4</f>
        <v>0</v>
      </c>
      <c r="G4" s="6"/>
      <c r="H4" s="6"/>
    </row>
    <row r="5" spans="1:8">
      <c r="A5" t="s">
        <v>23</v>
      </c>
      <c r="B5" s="26">
        <f>'SV Raw'!I5</f>
        <v>2.9148570262628617</v>
      </c>
      <c r="C5" s="27">
        <f>'SV Raw'!J5</f>
        <v>3.0192851029634284</v>
      </c>
      <c r="D5" s="27">
        <f>'SV Raw'!K5</f>
        <v>0</v>
      </c>
      <c r="E5" s="27">
        <f>'SV Raw'!L5</f>
        <v>0.66359495933268886</v>
      </c>
      <c r="F5" s="28">
        <f>'SV Raw'!M5</f>
        <v>0</v>
      </c>
      <c r="G5" s="6"/>
      <c r="H5" s="6"/>
    </row>
    <row r="6" spans="1:8">
      <c r="A6" t="s">
        <v>46</v>
      </c>
      <c r="B6" s="26">
        <f>'SV Raw'!I6</f>
        <v>2.9148570262628617</v>
      </c>
      <c r="C6" s="27">
        <f>'SV Raw'!J6</f>
        <v>2.0902743020516041</v>
      </c>
      <c r="D6" s="27">
        <f>'SV Raw'!K6</f>
        <v>4.2104465389076839</v>
      </c>
      <c r="E6" s="27">
        <f>'SV Raw'!L6</f>
        <v>10.285721869656678</v>
      </c>
      <c r="F6" s="28">
        <f>'SV Raw'!M6</f>
        <v>8.7137628885124041</v>
      </c>
      <c r="G6" s="6"/>
      <c r="H6" s="6"/>
    </row>
    <row r="7" spans="1:8">
      <c r="A7" t="s">
        <v>47</v>
      </c>
      <c r="B7" s="26">
        <f>'SV Raw'!I7</f>
        <v>11.659428105051447</v>
      </c>
      <c r="C7" s="27">
        <f>'SV Raw'!J7</f>
        <v>5.1095594050150321</v>
      </c>
      <c r="D7" s="27">
        <f>'SV Raw'!K7</f>
        <v>1.052611634726921</v>
      </c>
      <c r="E7" s="27">
        <f>'SV Raw'!L7</f>
        <v>0</v>
      </c>
      <c r="F7" s="28">
        <f>'SV Raw'!M7</f>
        <v>0</v>
      </c>
      <c r="G7" s="6"/>
      <c r="H7" s="6"/>
    </row>
    <row r="8" spans="1:8">
      <c r="A8" t="s">
        <v>52</v>
      </c>
      <c r="B8" s="26">
        <f>'SV Raw'!I8</f>
        <v>0</v>
      </c>
      <c r="C8" s="27">
        <f>'SV Raw'!J8</f>
        <v>2.6709060526214943</v>
      </c>
      <c r="D8" s="27">
        <f>'SV Raw'!K8</f>
        <v>0</v>
      </c>
      <c r="E8" s="27">
        <f>'SV Raw'!L8</f>
        <v>0</v>
      </c>
      <c r="F8" s="28">
        <f>'SV Raw'!M8</f>
        <v>0</v>
      </c>
      <c r="G8" s="6"/>
      <c r="H8" s="6"/>
    </row>
    <row r="9" spans="1:8">
      <c r="A9" t="s">
        <v>24</v>
      </c>
      <c r="B9" s="26">
        <f>'SV Raw'!I9</f>
        <v>11.659428105051447</v>
      </c>
      <c r="C9" s="27">
        <f>'SV Raw'!J9</f>
        <v>0</v>
      </c>
      <c r="D9" s="27">
        <f>'SV Raw'!K9</f>
        <v>1.8947009425084578</v>
      </c>
      <c r="E9" s="27">
        <f>'SV Raw'!L9</f>
        <v>1.1059915988878148</v>
      </c>
      <c r="F9" s="28">
        <f>'SV Raw'!M9</f>
        <v>2.1427285791423945</v>
      </c>
      <c r="G9" s="6"/>
      <c r="H9" s="6"/>
    </row>
    <row r="10" spans="1:8">
      <c r="A10" t="s">
        <v>25</v>
      </c>
      <c r="B10" s="26">
        <f>'SV Raw'!I10</f>
        <v>2.9148570262628617</v>
      </c>
      <c r="C10" s="27">
        <f>'SV Raw'!J10</f>
        <v>0</v>
      </c>
      <c r="D10" s="27">
        <f>'SV Raw'!K10</f>
        <v>1.8947009425084578</v>
      </c>
      <c r="E10" s="27">
        <f>'SV Raw'!L10</f>
        <v>0</v>
      </c>
      <c r="F10" s="28">
        <f>'SV Raw'!M10</f>
        <v>1.2856371474854367</v>
      </c>
      <c r="G10" s="6"/>
      <c r="H10" s="6"/>
    </row>
    <row r="11" spans="1:8">
      <c r="A11" t="s">
        <v>26</v>
      </c>
      <c r="B11" s="26">
        <f>'SV Raw'!I11</f>
        <v>23.318856210102894</v>
      </c>
      <c r="C11" s="27">
        <f>'SV Raw'!J11</f>
        <v>52.953615651973969</v>
      </c>
      <c r="D11" s="27">
        <f>'SV Raw'!K11</f>
        <v>31.999393695698398</v>
      </c>
      <c r="E11" s="27">
        <f>'SV Raw'!L11</f>
        <v>7.0783462328820157</v>
      </c>
      <c r="F11" s="28">
        <f>'SV Raw'!M11</f>
        <v>2.2855771510852207</v>
      </c>
      <c r="G11" s="6"/>
      <c r="H11" s="6"/>
    </row>
    <row r="12" spans="1:8">
      <c r="A12" t="s">
        <v>27</v>
      </c>
      <c r="B12" s="26">
        <f>'SV Raw'!I12</f>
        <v>81.615996735360127</v>
      </c>
      <c r="C12" s="27">
        <f>'SV Raw'!J12</f>
        <v>88.372152436737267</v>
      </c>
      <c r="D12" s="27">
        <f>'SV Raw'!K12</f>
        <v>72.103896978794083</v>
      </c>
      <c r="E12" s="27">
        <f>'SV Raw'!L12</f>
        <v>36.71892108307545</v>
      </c>
      <c r="F12" s="28">
        <f>'SV Raw'!M12</f>
        <v>41.140388719533973</v>
      </c>
      <c r="G12" s="6"/>
      <c r="H12" s="6"/>
    </row>
    <row r="13" spans="1:8">
      <c r="A13" t="s">
        <v>28</v>
      </c>
      <c r="B13" s="26">
        <f>'SV Raw'!I13</f>
        <v>8.7445710787885851</v>
      </c>
      <c r="C13" s="27">
        <f>'SV Raw'!J13</f>
        <v>10.567497860371999</v>
      </c>
      <c r="D13" s="27">
        <f>'SV Raw'!K13</f>
        <v>5.0525358466892207</v>
      </c>
      <c r="E13" s="27">
        <f>'SV Raw'!L13</f>
        <v>0</v>
      </c>
      <c r="F13" s="28">
        <f>'SV Raw'!M13</f>
        <v>2.2855771510852207</v>
      </c>
      <c r="G13" s="6"/>
      <c r="H13" s="6"/>
    </row>
    <row r="14" spans="1:8">
      <c r="A14" t="s">
        <v>29</v>
      </c>
      <c r="B14" s="26">
        <f>'SV Raw'!I14</f>
        <v>17.48914215757717</v>
      </c>
      <c r="C14" s="27">
        <f>'SV Raw'!J14</f>
        <v>3.3676641533053622</v>
      </c>
      <c r="D14" s="27">
        <f>'SV Raw'!K14</f>
        <v>4.2104465389076839</v>
      </c>
      <c r="E14" s="27">
        <f>'SV Raw'!L14</f>
        <v>1.1059915988878148</v>
      </c>
      <c r="F14" s="28">
        <f>'SV Raw'!M14</f>
        <v>2.428425723028047</v>
      </c>
      <c r="G14" s="6"/>
      <c r="H14" s="6"/>
    </row>
    <row r="15" spans="1:8">
      <c r="A15" t="s">
        <v>30</v>
      </c>
      <c r="B15" s="26">
        <f>'SV Raw'!I15</f>
        <v>67.04171160404583</v>
      </c>
      <c r="C15" s="27">
        <f>'SV Raw'!J15</f>
        <v>53.998752802999782</v>
      </c>
      <c r="D15" s="27">
        <f>'SV Raw'!K15</f>
        <v>112.94522840619861</v>
      </c>
      <c r="E15" s="27">
        <f>'SV Raw'!L15</f>
        <v>52.424001787282421</v>
      </c>
      <c r="F15" s="28">
        <f>'SV Raw'!M15</f>
        <v>28.998260104393736</v>
      </c>
      <c r="G15" s="6"/>
      <c r="H15" s="6"/>
    </row>
    <row r="16" spans="1:8">
      <c r="A16" t="s">
        <v>31</v>
      </c>
      <c r="B16" s="26">
        <f>'SV Raw'!I16</f>
        <v>0</v>
      </c>
      <c r="C16" s="27">
        <f>'SV Raw'!J16</f>
        <v>0</v>
      </c>
      <c r="D16" s="27">
        <f>'SV Raw'!K16</f>
        <v>1.6841786155630734</v>
      </c>
      <c r="E16" s="27">
        <f>'SV Raw'!L16</f>
        <v>0</v>
      </c>
      <c r="F16" s="28">
        <f>'SV Raw'!M16</f>
        <v>0</v>
      </c>
      <c r="G16" s="6"/>
      <c r="H16" s="6"/>
    </row>
    <row r="17" spans="1:8">
      <c r="A17" t="s">
        <v>32</v>
      </c>
      <c r="B17" s="26">
        <f>'SV Raw'!I17</f>
        <v>5.8297140525257234</v>
      </c>
      <c r="C17" s="27">
        <f>'SV Raw'!J17</f>
        <v>3.7160432036472968</v>
      </c>
      <c r="D17" s="27">
        <f>'SV Raw'!K17</f>
        <v>4.1051853754349912</v>
      </c>
      <c r="E17" s="27">
        <f>'SV Raw'!L17</f>
        <v>2.2119831977756297</v>
      </c>
      <c r="F17" s="28">
        <f>'SV Raw'!M17</f>
        <v>0</v>
      </c>
      <c r="G17" s="6"/>
      <c r="H17" s="6"/>
    </row>
    <row r="18" spans="1:8">
      <c r="A18" t="s">
        <v>33</v>
      </c>
      <c r="B18" s="26">
        <f>'SV Raw'!I18</f>
        <v>2.9148570262628617</v>
      </c>
      <c r="C18" s="27">
        <f>'SV Raw'!J18</f>
        <v>0</v>
      </c>
      <c r="D18" s="27">
        <f>'SV Raw'!K18</f>
        <v>0</v>
      </c>
      <c r="E18" s="27">
        <f>'SV Raw'!L18</f>
        <v>0</v>
      </c>
      <c r="F18" s="28">
        <f>'SV Raw'!M18</f>
        <v>0</v>
      </c>
      <c r="G18" s="6"/>
      <c r="H18" s="6"/>
    </row>
    <row r="19" spans="1:8">
      <c r="A19" t="s">
        <v>34</v>
      </c>
      <c r="B19" s="26">
        <f>'SV Raw'!I19</f>
        <v>8.7445710787885851</v>
      </c>
      <c r="C19" s="27">
        <f>'SV Raw'!J19</f>
        <v>4.1805486041032083</v>
      </c>
      <c r="D19" s="27">
        <f>'SV Raw'!K19</f>
        <v>5.0525358466892207</v>
      </c>
      <c r="E19" s="27">
        <f>'SV Raw'!L19</f>
        <v>4.976962194995167</v>
      </c>
      <c r="F19" s="28">
        <f>'SV Raw'!M19</f>
        <v>7.5709743129697928</v>
      </c>
      <c r="G19" s="6"/>
      <c r="H19" s="6"/>
    </row>
    <row r="20" spans="1:8">
      <c r="A20" t="s">
        <v>35</v>
      </c>
      <c r="B20" s="26">
        <f>'SV Raw'!I20</f>
        <v>0</v>
      </c>
      <c r="C20" s="27">
        <f>'SV Raw'!J20</f>
        <v>29.728345629178374</v>
      </c>
      <c r="D20" s="27">
        <f>'SV Raw'!K20</f>
        <v>0</v>
      </c>
      <c r="E20" s="27">
        <f>'SV Raw'!L20</f>
        <v>8.9585319509912988</v>
      </c>
      <c r="F20" s="28">
        <f>'SV Raw'!M20</f>
        <v>23.427165798623513</v>
      </c>
      <c r="G20" s="6"/>
      <c r="H20" s="6"/>
    </row>
    <row r="21" spans="1:8">
      <c r="A21" t="s">
        <v>36</v>
      </c>
      <c r="B21" s="26">
        <f>'SV Raw'!I21</f>
        <v>0</v>
      </c>
      <c r="C21" s="27">
        <f>'SV Raw'!J21</f>
        <v>3.251537803191384</v>
      </c>
      <c r="D21" s="27">
        <f>'SV Raw'!K21</f>
        <v>0</v>
      </c>
      <c r="E21" s="27">
        <f>'SV Raw'!L21</f>
        <v>0</v>
      </c>
      <c r="F21" s="28">
        <f>'SV Raw'!M21</f>
        <v>0</v>
      </c>
      <c r="G21" s="6"/>
      <c r="H21" s="6"/>
    </row>
    <row r="22" spans="1:8">
      <c r="A22" t="s">
        <v>38</v>
      </c>
      <c r="B22" s="26">
        <f>'SV Raw'!I22</f>
        <v>0</v>
      </c>
      <c r="C22" s="27">
        <f>'SV Raw'!J22</f>
        <v>19.044721418692394</v>
      </c>
      <c r="D22" s="27">
        <f>'SV Raw'!K22</f>
        <v>27.262641339427251</v>
      </c>
      <c r="E22" s="27">
        <f>'SV Raw'!L22</f>
        <v>41.364085798404275</v>
      </c>
      <c r="F22" s="28">
        <f>'SV Raw'!M22</f>
        <v>30.141048679936347</v>
      </c>
      <c r="G22" s="6"/>
      <c r="H22" s="6"/>
    </row>
    <row r="23" spans="1:8">
      <c r="A23" t="s">
        <v>39</v>
      </c>
      <c r="B23" s="26">
        <f>'SV Raw'!I23</f>
        <v>0</v>
      </c>
      <c r="C23" s="27">
        <f>'SV Raw'!J23</f>
        <v>13.122277562879514</v>
      </c>
      <c r="D23" s="27">
        <f>'SV Raw'!K23</f>
        <v>1.1578727981996131</v>
      </c>
      <c r="E23" s="27">
        <f>'SV Raw'!L23</f>
        <v>3.7603714362185703</v>
      </c>
      <c r="F23" s="28">
        <f>'SV Raw'!M23</f>
        <v>4.2854571582847889</v>
      </c>
      <c r="G23" s="6"/>
      <c r="H23" s="6"/>
    </row>
    <row r="24" spans="1:8">
      <c r="A24" t="s">
        <v>40</v>
      </c>
      <c r="B24" s="26">
        <f>'SV Raw'!I24</f>
        <v>69.956568630308681</v>
      </c>
      <c r="C24" s="27">
        <f>'SV Raw'!J24</f>
        <v>94.178469942436166</v>
      </c>
      <c r="D24" s="27">
        <f>'SV Raw'!K24</f>
        <v>166.6284217772716</v>
      </c>
      <c r="E24" s="27">
        <f>'SV Raw'!L24</f>
        <v>188.12917097081731</v>
      </c>
      <c r="F24" s="28">
        <f>'SV Raw'!M24</f>
        <v>99.708303216092759</v>
      </c>
      <c r="G24" s="6"/>
      <c r="H24" s="6"/>
    </row>
    <row r="25" spans="1:8">
      <c r="A25" t="s">
        <v>41</v>
      </c>
      <c r="B25" s="26">
        <f>'SV Raw'!I25</f>
        <v>69.956568630308681</v>
      </c>
      <c r="C25" s="27">
        <f>'SV Raw'!J25</f>
        <v>197.06641614342067</v>
      </c>
      <c r="D25" s="27">
        <f>'SV Raw'!K25</f>
        <v>292.31025096366596</v>
      </c>
      <c r="E25" s="27">
        <f>'SV Raw'!L25</f>
        <v>330.47028974767909</v>
      </c>
      <c r="F25" s="28">
        <f>'SV Raw'!M25</f>
        <v>345.55069552969678</v>
      </c>
      <c r="G25" s="6"/>
      <c r="H25" s="6"/>
    </row>
    <row r="26" spans="1:8">
      <c r="A26" t="s">
        <v>42</v>
      </c>
      <c r="B26" s="26">
        <f>'SV Raw'!I26</f>
        <v>64.126854577782964</v>
      </c>
      <c r="C26" s="27">
        <f>'SV Raw'!J26</f>
        <v>12.890024862651561</v>
      </c>
      <c r="D26" s="27">
        <f>'SV Raw'!K26</f>
        <v>20.63118804064765</v>
      </c>
      <c r="E26" s="27">
        <f>'SV Raw'!L26</f>
        <v>10.506920189434242</v>
      </c>
      <c r="F26" s="28">
        <f>'SV Raw'!M26</f>
        <v>2.1427285791423945</v>
      </c>
      <c r="G26" s="6"/>
      <c r="H26" s="6"/>
    </row>
    <row r="27" spans="1:8">
      <c r="A27" t="s">
        <v>43</v>
      </c>
      <c r="B27" s="26">
        <f>'SV Raw'!I27</f>
        <v>157.40227941819455</v>
      </c>
      <c r="C27" s="27">
        <f>'SV Raw'!J27</f>
        <v>125.64871082332422</v>
      </c>
      <c r="D27" s="27">
        <f>'SV Raw'!K27</f>
        <v>142.31309301507972</v>
      </c>
      <c r="E27" s="27">
        <f>'SV Raw'!L27</f>
        <v>178.61764322038209</v>
      </c>
      <c r="F27" s="28">
        <f>'SV Raw'!M27</f>
        <v>102.85097179883492</v>
      </c>
      <c r="G27" s="6"/>
      <c r="H27" s="6"/>
    </row>
    <row r="28" spans="1:8">
      <c r="A28" t="s">
        <v>44</v>
      </c>
      <c r="B28" s="26">
        <f>'SV Raw'!I28</f>
        <v>20.403999183840032</v>
      </c>
      <c r="C28" s="27">
        <f>'SV Raw'!J28</f>
        <v>41.45710699069015</v>
      </c>
      <c r="D28" s="27">
        <f>'SV Raw'!K28</f>
        <v>34.525661619043007</v>
      </c>
      <c r="E28" s="27">
        <f>'SV Raw'!L28</f>
        <v>33.843342925967136</v>
      </c>
      <c r="F28" s="28">
        <f>'SV Raw'!M28</f>
        <v>32.140928687135919</v>
      </c>
      <c r="G28" s="6"/>
      <c r="H28" s="6"/>
    </row>
    <row r="29" spans="1:8" ht="15.75" thickBot="1">
      <c r="A29" t="s">
        <v>45</v>
      </c>
      <c r="B29" s="29">
        <f>'SV Raw'!I29</f>
        <v>157.40227941819455</v>
      </c>
      <c r="C29" s="30">
        <f>'SV Raw'!J29</f>
        <v>288.57398003323539</v>
      </c>
      <c r="D29" s="30">
        <f>'SV Raw'!K29</f>
        <v>322.20442138991046</v>
      </c>
      <c r="E29" s="30">
        <f>'SV Raw'!L29</f>
        <v>348.719151129328</v>
      </c>
      <c r="F29" s="31">
        <f>'SV Raw'!M29</f>
        <v>328.5517154685005</v>
      </c>
      <c r="G29" s="6"/>
      <c r="H29" s="6"/>
    </row>
    <row r="30" spans="1:8">
      <c r="A30" s="7">
        <f>'SV Raw'!A30</f>
        <v>27</v>
      </c>
      <c r="B30" s="27">
        <f>'SV Raw'!I30</f>
        <v>787.01139709097276</v>
      </c>
      <c r="C30" s="27">
        <f>'SV Raw'!J30</f>
        <v>1057.4465441378838</v>
      </c>
      <c r="D30" s="27">
        <f>'SV Raw'!K30</f>
        <v>1254.9235909214351</v>
      </c>
      <c r="E30" s="27">
        <f>'SV Raw'!L30</f>
        <v>1260.9410218919977</v>
      </c>
      <c r="F30" s="27">
        <f>'SV Raw'!M30</f>
        <v>1065.6503466934842</v>
      </c>
    </row>
  </sheetData>
  <mergeCells count="1">
    <mergeCell ref="B1:F1"/>
  </mergeCells>
  <conditionalFormatting sqref="B3:B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A2" workbookViewId="0">
      <selection activeCell="A3" sqref="A3:A32"/>
    </sheetView>
  </sheetViews>
  <sheetFormatPr defaultRowHeight="15"/>
  <cols>
    <col min="1" max="16384" width="9.140625" style="3"/>
  </cols>
  <sheetData>
    <row r="1" spans="1:22">
      <c r="I1" s="66" t="s">
        <v>7</v>
      </c>
      <c r="J1" s="66"/>
      <c r="K1" s="66"/>
      <c r="L1" s="66"/>
      <c r="M1" s="66"/>
      <c r="N1" s="25"/>
      <c r="O1" s="25"/>
      <c r="P1" s="25"/>
      <c r="R1" s="66"/>
      <c r="S1" s="66"/>
      <c r="T1" s="66"/>
      <c r="U1" s="66"/>
      <c r="V1" s="66"/>
    </row>
    <row r="2" spans="1:22">
      <c r="A2" t="s">
        <v>0</v>
      </c>
      <c r="B2" t="s">
        <v>1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/>
      <c r="I2" t="s">
        <v>10</v>
      </c>
      <c r="J2" t="s">
        <v>11</v>
      </c>
      <c r="K2" t="s">
        <v>12</v>
      </c>
      <c r="L2" t="s">
        <v>19</v>
      </c>
      <c r="M2" t="s">
        <v>51</v>
      </c>
      <c r="N2"/>
      <c r="O2"/>
    </row>
    <row r="3" spans="1:22">
      <c r="A3" t="s">
        <v>21</v>
      </c>
      <c r="B3">
        <v>31</v>
      </c>
      <c r="C3">
        <v>2880</v>
      </c>
      <c r="D3">
        <v>4332</v>
      </c>
      <c r="E3">
        <v>1385</v>
      </c>
      <c r="F3">
        <v>1980</v>
      </c>
      <c r="G3">
        <v>1229</v>
      </c>
      <c r="H3"/>
      <c r="I3" s="23">
        <f t="shared" ref="I3:I33" si="0">C3/G$44*100000</f>
        <v>4.1475263605542594</v>
      </c>
      <c r="J3" s="23">
        <f t="shared" ref="J3:J33" si="1">D3/H$44*100000</f>
        <v>5.1270021271732995</v>
      </c>
      <c r="K3" s="23">
        <f t="shared" ref="K3:K33" si="2">E3/I$44*100000</f>
        <v>1.3941074530514437</v>
      </c>
      <c r="L3" s="23">
        <f t="shared" ref="L3:L33" si="3">F3/J$44*100000</f>
        <v>1.8777393300639553</v>
      </c>
      <c r="M3" s="23">
        <f t="shared" ref="M3:M33" si="4">G3/K$44*100000</f>
        <v>1.1842062613272846</v>
      </c>
      <c r="N3"/>
      <c r="O3"/>
      <c r="P3" s="24"/>
      <c r="Q3" s="24"/>
      <c r="R3" s="24"/>
      <c r="S3" s="24"/>
    </row>
    <row r="4" spans="1:22">
      <c r="A4" t="s">
        <v>22</v>
      </c>
      <c r="B4">
        <v>42</v>
      </c>
      <c r="C4">
        <v>21920</v>
      </c>
      <c r="D4">
        <v>21342</v>
      </c>
      <c r="E4">
        <v>14716</v>
      </c>
      <c r="F4">
        <v>17854</v>
      </c>
      <c r="G4">
        <v>20577</v>
      </c>
      <c r="H4"/>
      <c r="I4" s="23">
        <f t="shared" si="0"/>
        <v>31.567283966440751</v>
      </c>
      <c r="J4" s="23">
        <f t="shared" si="1"/>
        <v>25.258651753954883</v>
      </c>
      <c r="K4" s="23">
        <f t="shared" si="2"/>
        <v>14.812769154588478</v>
      </c>
      <c r="L4" s="23">
        <f t="shared" si="3"/>
        <v>16.931897979273664</v>
      </c>
      <c r="M4" s="23">
        <f t="shared" si="4"/>
        <v>19.827023791156659</v>
      </c>
      <c r="N4"/>
      <c r="O4"/>
      <c r="P4" s="24"/>
      <c r="Q4" s="24"/>
      <c r="R4" s="24"/>
      <c r="S4" s="24"/>
    </row>
    <row r="5" spans="1:22">
      <c r="A5" t="s">
        <v>23</v>
      </c>
      <c r="B5">
        <v>180</v>
      </c>
      <c r="C5">
        <v>3160</v>
      </c>
      <c r="D5">
        <v>2163</v>
      </c>
      <c r="E5">
        <v>407</v>
      </c>
      <c r="F5">
        <v>1951</v>
      </c>
      <c r="G5">
        <v>2166</v>
      </c>
      <c r="H5"/>
      <c r="I5" s="23">
        <f t="shared" si="0"/>
        <v>4.5507580900525904</v>
      </c>
      <c r="J5" s="23">
        <f t="shared" si="1"/>
        <v>2.5599505080969176</v>
      </c>
      <c r="K5" s="23">
        <f t="shared" si="2"/>
        <v>0.4096763417992329</v>
      </c>
      <c r="L5" s="23">
        <f t="shared" si="3"/>
        <v>1.8502370873508973</v>
      </c>
      <c r="M5" s="23">
        <f t="shared" si="4"/>
        <v>2.0870551359112275</v>
      </c>
      <c r="N5"/>
      <c r="O5"/>
      <c r="P5" s="24"/>
      <c r="Q5" s="24"/>
      <c r="R5" s="24"/>
      <c r="S5" s="24"/>
    </row>
    <row r="6" spans="1:22">
      <c r="A6" t="s">
        <v>46</v>
      </c>
      <c r="B6">
        <v>181</v>
      </c>
      <c r="C6">
        <v>760</v>
      </c>
      <c r="D6">
        <v>1439</v>
      </c>
      <c r="E6">
        <v>2087</v>
      </c>
      <c r="F6">
        <v>2115</v>
      </c>
      <c r="G6">
        <v>2433</v>
      </c>
      <c r="H6"/>
      <c r="I6" s="23">
        <f t="shared" si="0"/>
        <v>1.0944861229240406</v>
      </c>
      <c r="J6" s="23">
        <f t="shared" si="1"/>
        <v>1.7030831165748794</v>
      </c>
      <c r="K6" s="23">
        <f t="shared" si="2"/>
        <v>2.1007236494717421</v>
      </c>
      <c r="L6" s="23">
        <f t="shared" si="3"/>
        <v>2.0057670116592248</v>
      </c>
      <c r="M6" s="23">
        <f t="shared" si="4"/>
        <v>2.3443237052964063</v>
      </c>
      <c r="N6"/>
      <c r="O6"/>
      <c r="P6" s="24"/>
      <c r="Q6" s="24"/>
      <c r="R6" s="24"/>
      <c r="S6" s="24"/>
    </row>
    <row r="7" spans="1:22">
      <c r="A7" t="s">
        <v>47</v>
      </c>
      <c r="B7">
        <v>190</v>
      </c>
      <c r="C7">
        <v>1080</v>
      </c>
      <c r="D7">
        <v>1513</v>
      </c>
      <c r="E7">
        <v>941</v>
      </c>
      <c r="F7">
        <v>1265</v>
      </c>
      <c r="G7">
        <v>692</v>
      </c>
      <c r="H7"/>
      <c r="I7" s="23">
        <f t="shared" si="0"/>
        <v>1.5553223852078473</v>
      </c>
      <c r="J7" s="23">
        <f t="shared" si="1"/>
        <v>1.7906634853216072</v>
      </c>
      <c r="K7" s="23">
        <f t="shared" si="2"/>
        <v>0.94718780745228037</v>
      </c>
      <c r="L7" s="23">
        <f t="shared" si="3"/>
        <v>1.199666794207527</v>
      </c>
      <c r="M7" s="23">
        <f t="shared" si="4"/>
        <v>0.66677846447394706</v>
      </c>
      <c r="N7"/>
      <c r="O7"/>
      <c r="P7" s="24"/>
      <c r="Q7" s="24"/>
      <c r="R7" s="24"/>
      <c r="S7" s="24"/>
    </row>
    <row r="8" spans="1:22">
      <c r="A8" t="s">
        <v>52</v>
      </c>
      <c r="B8">
        <v>191</v>
      </c>
      <c r="C8">
        <v>760</v>
      </c>
      <c r="D8">
        <v>444</v>
      </c>
      <c r="E8">
        <v>553</v>
      </c>
      <c r="F8">
        <v>674</v>
      </c>
      <c r="G8">
        <v>297</v>
      </c>
      <c r="H8"/>
      <c r="I8" s="23">
        <f t="shared" si="0"/>
        <v>1.0944861229240406</v>
      </c>
      <c r="J8" s="23">
        <f t="shared" si="1"/>
        <v>0.52548221248036586</v>
      </c>
      <c r="K8" s="23">
        <f t="shared" si="2"/>
        <v>0.55663640544220083</v>
      </c>
      <c r="L8" s="23">
        <f t="shared" si="3"/>
        <v>0.63919005477934643</v>
      </c>
      <c r="M8" s="23">
        <f t="shared" si="4"/>
        <v>0.28617515021497442</v>
      </c>
      <c r="N8"/>
      <c r="O8"/>
      <c r="P8" s="24"/>
      <c r="Q8" s="24"/>
      <c r="R8" s="24"/>
      <c r="S8" s="24"/>
    </row>
    <row r="9" spans="1:22">
      <c r="A9" t="s">
        <v>24</v>
      </c>
      <c r="B9">
        <v>192</v>
      </c>
      <c r="C9">
        <v>4340</v>
      </c>
      <c r="D9">
        <v>4480</v>
      </c>
      <c r="E9">
        <v>3368</v>
      </c>
      <c r="F9">
        <v>3062</v>
      </c>
      <c r="G9">
        <v>2719</v>
      </c>
      <c r="H9"/>
      <c r="I9" s="23">
        <f t="shared" si="0"/>
        <v>6.2500918072241261</v>
      </c>
      <c r="J9" s="23">
        <f t="shared" si="1"/>
        <v>5.3021628646667542</v>
      </c>
      <c r="K9" s="23">
        <f t="shared" si="2"/>
        <v>3.3901472215720303</v>
      </c>
      <c r="L9" s="23">
        <f t="shared" si="3"/>
        <v>2.9038574892201168</v>
      </c>
      <c r="M9" s="23">
        <f t="shared" si="4"/>
        <v>2.619899775873789</v>
      </c>
      <c r="N9"/>
      <c r="O9"/>
      <c r="P9" s="24"/>
      <c r="Q9" s="24"/>
      <c r="R9" s="24"/>
      <c r="S9" s="24"/>
    </row>
    <row r="10" spans="1:22">
      <c r="A10" t="s">
        <v>25</v>
      </c>
      <c r="B10">
        <v>200</v>
      </c>
      <c r="C10">
        <v>1160</v>
      </c>
      <c r="D10">
        <v>1577</v>
      </c>
      <c r="E10">
        <v>966</v>
      </c>
      <c r="F10">
        <v>1237</v>
      </c>
      <c r="G10">
        <v>1235</v>
      </c>
      <c r="H10"/>
      <c r="I10" s="23">
        <f t="shared" si="0"/>
        <v>1.6705314507787987</v>
      </c>
      <c r="J10" s="23">
        <f t="shared" si="1"/>
        <v>1.8664086691025608</v>
      </c>
      <c r="K10" s="23">
        <f t="shared" si="2"/>
        <v>0.97235220191169269</v>
      </c>
      <c r="L10" s="23">
        <f t="shared" si="3"/>
        <v>1.173112904691471</v>
      </c>
      <c r="M10" s="23">
        <f t="shared" si="4"/>
        <v>1.1899875774932436</v>
      </c>
      <c r="N10"/>
      <c r="O10"/>
      <c r="P10" s="24"/>
      <c r="Q10" s="24"/>
      <c r="R10" s="24"/>
      <c r="S10" s="24"/>
    </row>
    <row r="11" spans="1:22">
      <c r="A11" t="s">
        <v>78</v>
      </c>
      <c r="B11">
        <v>201</v>
      </c>
      <c r="C11">
        <v>500</v>
      </c>
      <c r="D11">
        <v>474</v>
      </c>
      <c r="E11">
        <v>332</v>
      </c>
      <c r="F11">
        <v>387</v>
      </c>
      <c r="G11">
        <v>301</v>
      </c>
      <c r="H11"/>
      <c r="I11" s="23">
        <f t="shared" si="0"/>
        <v>0.7200566598184478</v>
      </c>
      <c r="J11" s="23">
        <f t="shared" si="1"/>
        <v>0.56098776737768796</v>
      </c>
      <c r="K11" s="23">
        <f t="shared" si="2"/>
        <v>0.33418315842099583</v>
      </c>
      <c r="L11" s="23">
        <f t="shared" si="3"/>
        <v>0.36701268723977304</v>
      </c>
      <c r="M11" s="23">
        <f t="shared" si="4"/>
        <v>0.29002936099228044</v>
      </c>
      <c r="N11"/>
      <c r="O11"/>
      <c r="P11" s="24"/>
      <c r="Q11" s="24"/>
      <c r="R11" s="24"/>
      <c r="S11" s="24"/>
    </row>
    <row r="12" spans="1:22">
      <c r="A12" t="s">
        <v>48</v>
      </c>
      <c r="B12">
        <v>310</v>
      </c>
      <c r="C12">
        <v>640</v>
      </c>
      <c r="D12">
        <v>790</v>
      </c>
      <c r="E12">
        <v>861</v>
      </c>
      <c r="F12">
        <v>669</v>
      </c>
      <c r="G12">
        <v>537</v>
      </c>
      <c r="H12"/>
      <c r="I12" s="23">
        <f t="shared" si="0"/>
        <v>0.92167252456761328</v>
      </c>
      <c r="J12" s="23">
        <f t="shared" si="1"/>
        <v>0.93497961229614646</v>
      </c>
      <c r="K12" s="23">
        <f t="shared" si="2"/>
        <v>0.86666174518216088</v>
      </c>
      <c r="L12" s="23">
        <f t="shared" si="3"/>
        <v>0.63444828879433635</v>
      </c>
      <c r="M12" s="23">
        <f t="shared" si="4"/>
        <v>0.51742779685333751</v>
      </c>
      <c r="N12"/>
      <c r="O12"/>
      <c r="P12" s="24"/>
      <c r="Q12" s="24"/>
      <c r="R12" s="24"/>
      <c r="S12" s="24"/>
    </row>
    <row r="13" spans="1:22">
      <c r="A13" t="s">
        <v>26</v>
      </c>
      <c r="B13">
        <v>322</v>
      </c>
      <c r="C13">
        <v>1900</v>
      </c>
      <c r="D13">
        <v>5406</v>
      </c>
      <c r="E13">
        <v>3786</v>
      </c>
      <c r="F13">
        <v>1794</v>
      </c>
      <c r="G13">
        <v>1476</v>
      </c>
      <c r="H13"/>
      <c r="I13" s="23">
        <f t="shared" si="0"/>
        <v>2.7362153073101014</v>
      </c>
      <c r="J13" s="23">
        <f t="shared" si="1"/>
        <v>6.3981009924974277</v>
      </c>
      <c r="K13" s="23">
        <f t="shared" si="2"/>
        <v>3.8108958969334044</v>
      </c>
      <c r="L13" s="23">
        <f t="shared" si="3"/>
        <v>1.7013456354215839</v>
      </c>
      <c r="M13" s="23">
        <f t="shared" si="4"/>
        <v>1.4222037768259335</v>
      </c>
      <c r="N13"/>
      <c r="O13"/>
      <c r="P13" s="24"/>
      <c r="Q13" s="24"/>
      <c r="R13" s="24"/>
      <c r="S13" s="24"/>
    </row>
    <row r="14" spans="1:22">
      <c r="A14" t="s">
        <v>27</v>
      </c>
      <c r="B14">
        <v>331</v>
      </c>
      <c r="C14">
        <v>33160</v>
      </c>
      <c r="D14">
        <v>40285</v>
      </c>
      <c r="E14">
        <v>39767</v>
      </c>
      <c r="F14">
        <v>35867</v>
      </c>
      <c r="G14">
        <v>30655</v>
      </c>
      <c r="H14"/>
      <c r="I14" s="23">
        <f t="shared" si="0"/>
        <v>47.754157679159455</v>
      </c>
      <c r="J14" s="23">
        <f t="shared" si="1"/>
        <v>47.678042634620581</v>
      </c>
      <c r="K14" s="23">
        <f t="shared" si="2"/>
        <v>40.028498978698018</v>
      </c>
      <c r="L14" s="23">
        <f t="shared" si="3"/>
        <v>34.014584116870651</v>
      </c>
      <c r="M14" s="23">
        <f t="shared" si="4"/>
        <v>29.537707844579259</v>
      </c>
      <c r="N14"/>
      <c r="O14"/>
      <c r="P14" s="24"/>
      <c r="Q14" s="24"/>
      <c r="R14" s="24"/>
      <c r="S14" s="24"/>
    </row>
    <row r="15" spans="1:22">
      <c r="A15" t="s">
        <v>28</v>
      </c>
      <c r="B15">
        <v>332</v>
      </c>
      <c r="C15">
        <v>1840</v>
      </c>
      <c r="D15">
        <v>3096</v>
      </c>
      <c r="E15">
        <v>3229</v>
      </c>
      <c r="F15">
        <v>1760</v>
      </c>
      <c r="G15">
        <v>1199</v>
      </c>
      <c r="H15"/>
      <c r="I15" s="23">
        <f t="shared" si="0"/>
        <v>2.6498085081318878</v>
      </c>
      <c r="J15" s="23">
        <f t="shared" si="1"/>
        <v>3.6641732654036319</v>
      </c>
      <c r="K15" s="23">
        <f t="shared" si="2"/>
        <v>3.2502331883776971</v>
      </c>
      <c r="L15" s="23">
        <f t="shared" si="3"/>
        <v>1.6691016267235159</v>
      </c>
      <c r="M15" s="23">
        <f t="shared" si="4"/>
        <v>1.1552996804974891</v>
      </c>
      <c r="N15"/>
      <c r="O15"/>
      <c r="P15" s="24"/>
      <c r="Q15" s="24"/>
      <c r="R15" s="24"/>
      <c r="S15" s="24"/>
    </row>
    <row r="16" spans="1:22">
      <c r="A16" t="s">
        <v>29</v>
      </c>
      <c r="B16">
        <v>341</v>
      </c>
      <c r="C16">
        <v>3020</v>
      </c>
      <c r="D16">
        <v>3114</v>
      </c>
      <c r="E16">
        <v>2167</v>
      </c>
      <c r="F16">
        <v>1724</v>
      </c>
      <c r="G16">
        <v>1909</v>
      </c>
      <c r="H16"/>
      <c r="I16" s="23">
        <f t="shared" si="0"/>
        <v>4.3491422253034253</v>
      </c>
      <c r="J16" s="23">
        <f t="shared" si="1"/>
        <v>3.6854765983420257</v>
      </c>
      <c r="K16" s="23">
        <f t="shared" si="2"/>
        <v>2.1812497117418612</v>
      </c>
      <c r="L16" s="23">
        <f t="shared" si="3"/>
        <v>1.6349609116314436</v>
      </c>
      <c r="M16" s="23">
        <f t="shared" si="4"/>
        <v>1.8394220934693135</v>
      </c>
      <c r="N16"/>
      <c r="O16"/>
      <c r="P16" s="24"/>
      <c r="Q16" s="24"/>
      <c r="R16" s="24"/>
      <c r="S16" s="24"/>
    </row>
    <row r="17" spans="1:19">
      <c r="A17" t="s">
        <v>30</v>
      </c>
      <c r="B17">
        <v>342</v>
      </c>
      <c r="C17">
        <v>9860</v>
      </c>
      <c r="D17">
        <v>10020</v>
      </c>
      <c r="E17">
        <v>14644</v>
      </c>
      <c r="F17">
        <v>13194</v>
      </c>
      <c r="G17">
        <v>11817</v>
      </c>
      <c r="H17"/>
      <c r="I17" s="23">
        <f t="shared" si="0"/>
        <v>14.199517331619791</v>
      </c>
      <c r="J17" s="23">
        <f t="shared" si="1"/>
        <v>11.858855335705554</v>
      </c>
      <c r="K17" s="23">
        <f t="shared" si="2"/>
        <v>14.740295698545371</v>
      </c>
      <c r="L17" s="23">
        <f t="shared" si="3"/>
        <v>12.512572081244356</v>
      </c>
      <c r="M17" s="23">
        <f t="shared" si="4"/>
        <v>11.386302188856407</v>
      </c>
      <c r="N17"/>
      <c r="O17"/>
      <c r="P17" s="24"/>
      <c r="Q17" s="24"/>
      <c r="R17" s="24"/>
      <c r="S17" s="24"/>
    </row>
    <row r="18" spans="1:19">
      <c r="A18" t="s">
        <v>31</v>
      </c>
      <c r="B18">
        <v>352</v>
      </c>
      <c r="C18">
        <v>2260</v>
      </c>
      <c r="D18">
        <v>3828</v>
      </c>
      <c r="E18">
        <v>1896</v>
      </c>
      <c r="F18">
        <v>2273</v>
      </c>
      <c r="G18">
        <v>1448</v>
      </c>
      <c r="H18"/>
      <c r="I18" s="23">
        <f t="shared" si="0"/>
        <v>3.2546561023793839</v>
      </c>
      <c r="J18" s="23">
        <f t="shared" si="1"/>
        <v>4.5305088048982896</v>
      </c>
      <c r="K18" s="23">
        <f t="shared" si="2"/>
        <v>1.9084676758018317</v>
      </c>
      <c r="L18" s="23">
        <f t="shared" si="3"/>
        <v>2.1556068167855407</v>
      </c>
      <c r="M18" s="23">
        <f t="shared" si="4"/>
        <v>1.3952243013847909</v>
      </c>
      <c r="N18"/>
      <c r="O18"/>
      <c r="P18" s="24"/>
      <c r="Q18" s="24"/>
      <c r="R18" s="24"/>
      <c r="S18" s="24"/>
    </row>
    <row r="19" spans="1:19">
      <c r="A19" t="s">
        <v>32</v>
      </c>
      <c r="B19">
        <v>362</v>
      </c>
      <c r="C19">
        <v>580</v>
      </c>
      <c r="D19">
        <v>1436</v>
      </c>
      <c r="E19">
        <v>1165</v>
      </c>
      <c r="F19">
        <v>1435</v>
      </c>
      <c r="G19">
        <v>1802</v>
      </c>
      <c r="H19"/>
      <c r="I19" s="23">
        <f t="shared" si="0"/>
        <v>0.83526572538939936</v>
      </c>
      <c r="J19" s="23">
        <f t="shared" si="1"/>
        <v>1.6995325610851473</v>
      </c>
      <c r="K19" s="23">
        <f t="shared" si="2"/>
        <v>1.172660781808615</v>
      </c>
      <c r="L19" s="23">
        <f t="shared" si="3"/>
        <v>1.3608868376978667</v>
      </c>
      <c r="M19" s="23">
        <f t="shared" si="4"/>
        <v>1.7363219551763767</v>
      </c>
      <c r="N19"/>
      <c r="O19"/>
      <c r="P19" s="24"/>
      <c r="Q19" s="24"/>
      <c r="R19" s="24"/>
      <c r="S19" s="24"/>
    </row>
    <row r="20" spans="1:19">
      <c r="A20" t="s">
        <v>33</v>
      </c>
      <c r="B20">
        <v>370</v>
      </c>
      <c r="C20">
        <v>1380</v>
      </c>
      <c r="D20">
        <v>997</v>
      </c>
      <c r="E20">
        <v>705</v>
      </c>
      <c r="F20">
        <v>1952</v>
      </c>
      <c r="G20">
        <v>1302</v>
      </c>
      <c r="H20"/>
      <c r="I20" s="23">
        <f t="shared" si="0"/>
        <v>1.9873563810989159</v>
      </c>
      <c r="J20" s="23">
        <f t="shared" si="1"/>
        <v>1.1799679410876684</v>
      </c>
      <c r="K20" s="23">
        <f t="shared" si="2"/>
        <v>0.70963592375542794</v>
      </c>
      <c r="L20" s="23">
        <f t="shared" si="3"/>
        <v>1.8511854405478994</v>
      </c>
      <c r="M20" s="23">
        <f t="shared" si="4"/>
        <v>1.2545456080131201</v>
      </c>
      <c r="N20"/>
      <c r="O20"/>
      <c r="P20" s="24"/>
      <c r="Q20" s="24"/>
      <c r="R20" s="24"/>
      <c r="S20" s="24"/>
    </row>
    <row r="21" spans="1:19">
      <c r="A21" t="s">
        <v>34</v>
      </c>
      <c r="B21">
        <v>371</v>
      </c>
      <c r="C21">
        <v>1480</v>
      </c>
      <c r="D21">
        <v>2736</v>
      </c>
      <c r="E21">
        <v>2930</v>
      </c>
      <c r="F21">
        <v>2814</v>
      </c>
      <c r="G21">
        <v>3271</v>
      </c>
      <c r="H21"/>
      <c r="I21" s="23">
        <f t="shared" si="0"/>
        <v>2.1313677130626054</v>
      </c>
      <c r="J21" s="23">
        <f t="shared" si="1"/>
        <v>3.238106606635768</v>
      </c>
      <c r="K21" s="23">
        <f t="shared" si="2"/>
        <v>2.9492670306431261</v>
      </c>
      <c r="L21" s="23">
        <f t="shared" si="3"/>
        <v>2.6686658963636214</v>
      </c>
      <c r="M21" s="23">
        <f t="shared" si="4"/>
        <v>3.1517808631420241</v>
      </c>
      <c r="N21"/>
      <c r="O21"/>
      <c r="P21" s="24"/>
      <c r="Q21" s="24"/>
      <c r="R21" s="24"/>
      <c r="S21" s="24"/>
    </row>
    <row r="22" spans="1:19">
      <c r="A22" t="s">
        <v>35</v>
      </c>
      <c r="B22">
        <v>441</v>
      </c>
      <c r="C22">
        <v>2220</v>
      </c>
      <c r="D22">
        <v>14025</v>
      </c>
      <c r="E22"/>
      <c r="F22">
        <v>4028</v>
      </c>
      <c r="G22">
        <v>8813</v>
      </c>
      <c r="H22"/>
      <c r="I22" s="23">
        <f t="shared" si="0"/>
        <v>3.1970515695939086</v>
      </c>
      <c r="J22" s="23">
        <f t="shared" si="1"/>
        <v>16.598846914498044</v>
      </c>
      <c r="K22" s="23">
        <f t="shared" si="2"/>
        <v>0</v>
      </c>
      <c r="L22" s="23">
        <f t="shared" si="3"/>
        <v>3.8199666775240462</v>
      </c>
      <c r="M22" s="23">
        <f t="shared" si="4"/>
        <v>8.4917898950995596</v>
      </c>
      <c r="N22"/>
      <c r="O22"/>
      <c r="P22" s="24"/>
      <c r="Q22" s="24"/>
      <c r="R22" s="24"/>
      <c r="S22" s="24"/>
    </row>
    <row r="23" spans="1:19">
      <c r="A23" t="s">
        <v>36</v>
      </c>
      <c r="B23">
        <v>450</v>
      </c>
      <c r="C23">
        <v>1800</v>
      </c>
      <c r="D23">
        <v>3740</v>
      </c>
      <c r="E23"/>
      <c r="F23"/>
      <c r="G23">
        <v>774</v>
      </c>
      <c r="H23"/>
      <c r="I23" s="23">
        <f t="shared" si="0"/>
        <v>2.5922039753464121</v>
      </c>
      <c r="J23" s="23">
        <f t="shared" si="1"/>
        <v>4.4263591771994779</v>
      </c>
      <c r="K23" s="23">
        <f t="shared" si="2"/>
        <v>0</v>
      </c>
      <c r="L23" s="23">
        <f t="shared" si="3"/>
        <v>0</v>
      </c>
      <c r="M23" s="23">
        <f t="shared" si="4"/>
        <v>0.74578978540872121</v>
      </c>
      <c r="N23"/>
      <c r="O23"/>
      <c r="P23" s="24"/>
      <c r="Q23" s="24"/>
      <c r="R23" s="24"/>
      <c r="S23" s="24"/>
    </row>
    <row r="24" spans="1:19">
      <c r="A24" t="s">
        <v>37</v>
      </c>
      <c r="B24">
        <v>451</v>
      </c>
      <c r="C24">
        <v>900</v>
      </c>
      <c r="D24">
        <v>1369</v>
      </c>
      <c r="E24">
        <v>411</v>
      </c>
      <c r="F24">
        <v>612</v>
      </c>
      <c r="G24">
        <v>923</v>
      </c>
      <c r="H24"/>
      <c r="I24" s="23">
        <f t="shared" si="0"/>
        <v>1.2961019876732061</v>
      </c>
      <c r="J24" s="23">
        <f t="shared" si="1"/>
        <v>1.6202368218144614</v>
      </c>
      <c r="K24" s="23">
        <f t="shared" si="2"/>
        <v>0.41370264491273889</v>
      </c>
      <c r="L24" s="23">
        <f t="shared" si="3"/>
        <v>0.58039215656522258</v>
      </c>
      <c r="M24" s="23">
        <f t="shared" si="4"/>
        <v>0.88935913686337154</v>
      </c>
      <c r="N24"/>
      <c r="O24"/>
      <c r="P24" s="24"/>
      <c r="Q24" s="24"/>
      <c r="R24" s="24"/>
      <c r="S24" s="24"/>
    </row>
    <row r="25" spans="1:19">
      <c r="A25" t="s">
        <v>38</v>
      </c>
      <c r="B25">
        <v>510</v>
      </c>
      <c r="C25"/>
      <c r="D25">
        <v>11961</v>
      </c>
      <c r="E25">
        <v>21363</v>
      </c>
      <c r="F25">
        <v>24081</v>
      </c>
      <c r="G25">
        <v>18580</v>
      </c>
      <c r="H25"/>
      <c r="I25" s="23">
        <f t="shared" si="0"/>
        <v>0</v>
      </c>
      <c r="J25" s="23">
        <f t="shared" si="1"/>
        <v>14.156064737562287</v>
      </c>
      <c r="K25" s="23">
        <f t="shared" si="2"/>
        <v>21.50347835345703</v>
      </c>
      <c r="L25" s="23">
        <f t="shared" si="3"/>
        <v>22.837293337005104</v>
      </c>
      <c r="M25" s="23">
        <f t="shared" si="4"/>
        <v>17.902809060586613</v>
      </c>
      <c r="N25"/>
      <c r="O25"/>
      <c r="P25" s="24"/>
      <c r="Q25" s="24"/>
      <c r="R25" s="24"/>
      <c r="S25" s="24"/>
    </row>
    <row r="26" spans="1:19">
      <c r="A26" t="s">
        <v>39</v>
      </c>
      <c r="B26">
        <v>700</v>
      </c>
      <c r="C26">
        <v>4180</v>
      </c>
      <c r="D26">
        <v>10353</v>
      </c>
      <c r="E26">
        <v>7372</v>
      </c>
      <c r="F26">
        <v>5182</v>
      </c>
      <c r="G26">
        <v>4432</v>
      </c>
      <c r="H26"/>
      <c r="I26" s="23">
        <f t="shared" si="0"/>
        <v>6.019673676082224</v>
      </c>
      <c r="J26" s="23">
        <f t="shared" si="1"/>
        <v>12.252966995065828</v>
      </c>
      <c r="K26" s="23">
        <f t="shared" si="2"/>
        <v>7.420476638191511</v>
      </c>
      <c r="L26" s="23">
        <f t="shared" si="3"/>
        <v>4.9143662668643513</v>
      </c>
      <c r="M26" s="23">
        <f t="shared" si="4"/>
        <v>4.2704655412551054</v>
      </c>
      <c r="N26"/>
      <c r="O26"/>
      <c r="P26" s="24"/>
      <c r="Q26" s="24"/>
      <c r="R26" s="24"/>
      <c r="S26" s="24"/>
    </row>
    <row r="27" spans="1:19">
      <c r="A27" t="s">
        <v>40</v>
      </c>
      <c r="B27">
        <v>710</v>
      </c>
      <c r="C27">
        <v>26520</v>
      </c>
      <c r="D27">
        <v>63315</v>
      </c>
      <c r="E27">
        <v>105017</v>
      </c>
      <c r="F27">
        <v>123931</v>
      </c>
      <c r="G27">
        <v>101715</v>
      </c>
      <c r="H27"/>
      <c r="I27" s="23">
        <f t="shared" si="0"/>
        <v>38.19180523677047</v>
      </c>
      <c r="J27" s="23">
        <f t="shared" si="1"/>
        <v>74.934473610798122</v>
      </c>
      <c r="K27" s="23">
        <f t="shared" si="2"/>
        <v>105.70756851776423</v>
      </c>
      <c r="L27" s="23">
        <f t="shared" si="3"/>
        <v>117.53036005765456</v>
      </c>
      <c r="M27" s="23">
        <f t="shared" si="4"/>
        <v>98.007762303421273</v>
      </c>
      <c r="N27"/>
      <c r="O27"/>
      <c r="P27" s="24"/>
      <c r="Q27" s="24"/>
      <c r="R27" s="24"/>
      <c r="S27" s="24"/>
    </row>
    <row r="28" spans="1:19">
      <c r="A28" t="s">
        <v>41</v>
      </c>
      <c r="B28">
        <v>732</v>
      </c>
      <c r="C28">
        <v>15760</v>
      </c>
      <c r="D28">
        <v>54806</v>
      </c>
      <c r="E28">
        <v>118611</v>
      </c>
      <c r="F28">
        <v>151783</v>
      </c>
      <c r="G28">
        <v>150245</v>
      </c>
      <c r="H28"/>
      <c r="I28" s="23">
        <f t="shared" si="0"/>
        <v>22.696185917477475</v>
      </c>
      <c r="J28" s="23">
        <f t="shared" si="1"/>
        <v>64.863914723421018</v>
      </c>
      <c r="K28" s="23">
        <f t="shared" si="2"/>
        <v>119.39095964901428</v>
      </c>
      <c r="L28" s="23">
        <f t="shared" si="3"/>
        <v>143.94389330055421</v>
      </c>
      <c r="M28" s="23">
        <f t="shared" si="4"/>
        <v>144.76897455908696</v>
      </c>
      <c r="N28"/>
      <c r="O28"/>
      <c r="P28" s="24"/>
      <c r="Q28" s="24"/>
      <c r="R28" s="24"/>
      <c r="S28" s="24"/>
    </row>
    <row r="29" spans="1:19">
      <c r="A29" t="s">
        <v>42</v>
      </c>
      <c r="B29">
        <v>752</v>
      </c>
      <c r="C29">
        <v>37020</v>
      </c>
      <c r="D29">
        <v>18872</v>
      </c>
      <c r="E29">
        <v>24127</v>
      </c>
      <c r="F29">
        <v>21452</v>
      </c>
      <c r="G29">
        <v>21315</v>
      </c>
      <c r="H29"/>
      <c r="I29" s="23">
        <f t="shared" si="0"/>
        <v>53.31299509295787</v>
      </c>
      <c r="J29" s="23">
        <f t="shared" si="1"/>
        <v>22.335361067408705</v>
      </c>
      <c r="K29" s="23">
        <f t="shared" si="2"/>
        <v>24.285653804889659</v>
      </c>
      <c r="L29" s="23">
        <f t="shared" si="3"/>
        <v>20.344072782086855</v>
      </c>
      <c r="M29" s="23">
        <f t="shared" si="4"/>
        <v>20.538125679569625</v>
      </c>
      <c r="N29"/>
      <c r="O29"/>
      <c r="P29" s="24"/>
      <c r="Q29" s="24"/>
      <c r="R29" s="24"/>
      <c r="S29" s="24"/>
    </row>
    <row r="30" spans="1:19">
      <c r="A30" t="s">
        <v>43</v>
      </c>
      <c r="B30">
        <v>882</v>
      </c>
      <c r="C30">
        <v>66800</v>
      </c>
      <c r="D30">
        <v>76613</v>
      </c>
      <c r="E30">
        <v>119304</v>
      </c>
      <c r="F30">
        <v>129033</v>
      </c>
      <c r="G30">
        <v>104700</v>
      </c>
      <c r="I30" s="23">
        <f t="shared" si="0"/>
        <v>96.199569751744619</v>
      </c>
      <c r="J30" s="23">
        <f t="shared" si="1"/>
        <v>90.672902578284393</v>
      </c>
      <c r="K30" s="23">
        <f t="shared" si="2"/>
        <v>120.08851666342919</v>
      </c>
      <c r="L30" s="23">
        <f t="shared" si="3"/>
        <v>122.36885806875875</v>
      </c>
      <c r="M30" s="23">
        <f t="shared" si="4"/>
        <v>100.88396709598591</v>
      </c>
      <c r="N30"/>
      <c r="O30"/>
      <c r="P30" s="23"/>
      <c r="Q30" s="23"/>
      <c r="R30" s="23"/>
      <c r="S30" s="23"/>
    </row>
    <row r="31" spans="1:19">
      <c r="A31" t="s">
        <v>44</v>
      </c>
      <c r="B31">
        <v>891</v>
      </c>
      <c r="C31">
        <v>6020</v>
      </c>
      <c r="D31">
        <v>11881</v>
      </c>
      <c r="E31">
        <v>13177</v>
      </c>
      <c r="F31">
        <v>14386</v>
      </c>
      <c r="G31">
        <v>13913</v>
      </c>
      <c r="I31" s="23">
        <f t="shared" si="0"/>
        <v>8.669482184214111</v>
      </c>
      <c r="J31" s="23">
        <f t="shared" si="1"/>
        <v>14.061383257836095</v>
      </c>
      <c r="K31" s="23">
        <f t="shared" si="2"/>
        <v>13.263649031667056</v>
      </c>
      <c r="L31" s="23">
        <f t="shared" si="3"/>
        <v>13.643009092070738</v>
      </c>
      <c r="M31" s="23">
        <f t="shared" si="4"/>
        <v>13.405908636164778</v>
      </c>
      <c r="N31"/>
      <c r="O31"/>
      <c r="P31" s="23"/>
      <c r="Q31" s="23"/>
      <c r="R31" s="23"/>
      <c r="S31" s="23"/>
    </row>
    <row r="32" spans="1:19">
      <c r="A32" t="s">
        <v>45</v>
      </c>
      <c r="B32">
        <v>892</v>
      </c>
      <c r="C32">
        <v>51740</v>
      </c>
      <c r="D32">
        <v>109282</v>
      </c>
      <c r="E32">
        <v>185145</v>
      </c>
      <c r="F32">
        <v>216304</v>
      </c>
      <c r="G32">
        <v>228525</v>
      </c>
      <c r="I32" s="23">
        <f t="shared" si="0"/>
        <v>74.511463158012972</v>
      </c>
      <c r="J32" s="23">
        <f t="shared" si="1"/>
        <v>129.3372683429715</v>
      </c>
      <c r="K32" s="23">
        <f t="shared" si="2"/>
        <v>186.3624724875159</v>
      </c>
      <c r="L32" s="23">
        <f t="shared" si="3"/>
        <v>205.13258992432009</v>
      </c>
      <c r="M32" s="23">
        <f t="shared" si="4"/>
        <v>220.19587947096639</v>
      </c>
      <c r="N32"/>
      <c r="O32"/>
      <c r="P32" s="23"/>
      <c r="Q32" s="23"/>
      <c r="R32" s="23"/>
      <c r="S32" s="23"/>
    </row>
    <row r="33" spans="1:13">
      <c r="A33" s="3" t="s">
        <v>50</v>
      </c>
      <c r="C33" s="3">
        <f>SUM(C3:C32)</f>
        <v>305640</v>
      </c>
      <c r="D33" s="3">
        <f t="shared" ref="D33:G33" si="5">SUM(D3:D32)</f>
        <v>485689</v>
      </c>
      <c r="E33" s="3">
        <f t="shared" si="5"/>
        <v>690432</v>
      </c>
      <c r="F33" s="3">
        <f t="shared" si="5"/>
        <v>784799</v>
      </c>
      <c r="G33" s="3">
        <f t="shared" si="5"/>
        <v>741000</v>
      </c>
      <c r="I33" s="23">
        <f t="shared" si="0"/>
        <v>440.15623501382078</v>
      </c>
      <c r="J33" s="23">
        <f t="shared" si="1"/>
        <v>574.82191508418111</v>
      </c>
      <c r="K33" s="23">
        <f t="shared" si="2"/>
        <v>694.97212781603923</v>
      </c>
      <c r="L33" s="23">
        <f t="shared" si="3"/>
        <v>744.26664065397074</v>
      </c>
      <c r="M33" s="23">
        <f t="shared" si="4"/>
        <v>713.99254649594616</v>
      </c>
    </row>
    <row r="34" spans="1:13">
      <c r="I34" s="23"/>
      <c r="J34" s="23"/>
      <c r="K34" s="23"/>
      <c r="L34" s="23"/>
      <c r="M34" s="23"/>
    </row>
    <row r="35" spans="1:13" customFormat="1" ht="15.75" thickBot="1">
      <c r="A35" s="48" t="s">
        <v>79</v>
      </c>
      <c r="B35" s="48" t="s">
        <v>80</v>
      </c>
      <c r="C35" s="48" t="s">
        <v>6</v>
      </c>
      <c r="D35" s="48" t="s">
        <v>5</v>
      </c>
      <c r="E35" s="48" t="s">
        <v>8</v>
      </c>
      <c r="F35" s="48" t="s">
        <v>9</v>
      </c>
      <c r="G35" s="48" t="s">
        <v>81</v>
      </c>
      <c r="H35" s="48" t="s">
        <v>82</v>
      </c>
      <c r="I35" s="48" t="s">
        <v>83</v>
      </c>
      <c r="J35" s="48" t="s">
        <v>84</v>
      </c>
      <c r="K35" s="48" t="s">
        <v>85</v>
      </c>
    </row>
    <row r="36" spans="1:13" customFormat="1">
      <c r="A36" s="56">
        <v>1</v>
      </c>
      <c r="B36" s="57">
        <v>1</v>
      </c>
      <c r="C36" s="57">
        <v>1</v>
      </c>
      <c r="D36" s="57">
        <v>0</v>
      </c>
      <c r="E36" s="57">
        <v>0</v>
      </c>
      <c r="F36" s="57">
        <v>0</v>
      </c>
      <c r="G36" s="57">
        <v>10535880</v>
      </c>
      <c r="H36" s="57">
        <v>11975582</v>
      </c>
      <c r="I36" s="57">
        <v>14266265</v>
      </c>
      <c r="J36" s="57">
        <v>14451769</v>
      </c>
      <c r="K36" s="58">
        <v>14425517</v>
      </c>
    </row>
    <row r="37" spans="1:13" customFormat="1" ht="15.75" thickBot="1">
      <c r="A37" s="59">
        <v>1</v>
      </c>
      <c r="B37" s="60">
        <v>1</v>
      </c>
      <c r="C37" s="60">
        <v>0</v>
      </c>
      <c r="D37" s="60">
        <v>0</v>
      </c>
      <c r="E37" s="60">
        <v>0</v>
      </c>
      <c r="F37" s="60">
        <v>0</v>
      </c>
      <c r="G37" s="60">
        <v>58903100</v>
      </c>
      <c r="H37" s="60">
        <v>72518239</v>
      </c>
      <c r="I37" s="60">
        <v>85080453</v>
      </c>
      <c r="J37" s="60">
        <v>90994177</v>
      </c>
      <c r="K37" s="61">
        <v>89357079</v>
      </c>
    </row>
    <row r="38" spans="1:13" customFormat="1">
      <c r="A38">
        <v>0</v>
      </c>
      <c r="B38">
        <v>1</v>
      </c>
      <c r="C38">
        <v>1</v>
      </c>
      <c r="D38">
        <v>0</v>
      </c>
      <c r="E38">
        <v>0</v>
      </c>
      <c r="F38">
        <v>0</v>
      </c>
      <c r="G38">
        <v>549120</v>
      </c>
      <c r="H38">
        <v>684834</v>
      </c>
      <c r="I38">
        <v>881185</v>
      </c>
      <c r="J38">
        <v>883438</v>
      </c>
      <c r="K38">
        <v>846320</v>
      </c>
    </row>
    <row r="39" spans="1:13" customFormat="1">
      <c r="A39">
        <v>0</v>
      </c>
      <c r="B39">
        <v>1</v>
      </c>
      <c r="C39">
        <v>0</v>
      </c>
      <c r="D39">
        <v>0</v>
      </c>
      <c r="E39">
        <v>0</v>
      </c>
      <c r="F39">
        <v>0</v>
      </c>
      <c r="G39">
        <v>9441080</v>
      </c>
      <c r="H39">
        <v>12388464</v>
      </c>
      <c r="I39">
        <v>14540052</v>
      </c>
      <c r="J39">
        <v>17788385</v>
      </c>
      <c r="K39">
        <v>19923933</v>
      </c>
    </row>
    <row r="40" spans="1:13" customFormat="1">
      <c r="A40">
        <v>1</v>
      </c>
      <c r="B40">
        <v>0</v>
      </c>
      <c r="C40">
        <v>1</v>
      </c>
      <c r="D40">
        <v>0</v>
      </c>
      <c r="E40">
        <v>0</v>
      </c>
      <c r="F40">
        <v>0</v>
      </c>
      <c r="G40">
        <v>1563780</v>
      </c>
      <c r="H40">
        <v>1412270</v>
      </c>
      <c r="I40">
        <v>1471527</v>
      </c>
      <c r="J40">
        <v>1397536</v>
      </c>
      <c r="K40">
        <v>1210771</v>
      </c>
    </row>
    <row r="41" spans="1:13" customFormat="1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15222140</v>
      </c>
      <c r="H41">
        <v>15312872</v>
      </c>
      <c r="I41">
        <v>14378512</v>
      </c>
      <c r="J41">
        <v>13832394</v>
      </c>
      <c r="K41">
        <v>11174960</v>
      </c>
    </row>
    <row r="42" spans="1:13" customFormat="1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1360280</v>
      </c>
      <c r="H42">
        <v>1428699</v>
      </c>
      <c r="I42">
        <v>1583028</v>
      </c>
      <c r="J42">
        <v>1679227</v>
      </c>
      <c r="K42">
        <v>1872564</v>
      </c>
    </row>
    <row r="43" spans="1:13" customFormat="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21577280</v>
      </c>
      <c r="H43">
        <v>23286469</v>
      </c>
      <c r="I43">
        <v>25697062</v>
      </c>
      <c r="J43">
        <v>28388447</v>
      </c>
      <c r="K43">
        <v>32378774</v>
      </c>
    </row>
    <row r="44" spans="1:13" customFormat="1">
      <c r="A44" s="47"/>
      <c r="B44" s="47"/>
      <c r="C44" s="47"/>
      <c r="D44" s="47"/>
      <c r="E44" s="47"/>
      <c r="F44" s="47"/>
      <c r="G44" s="47">
        <f>SUM(G36:G37)</f>
        <v>69438980</v>
      </c>
      <c r="H44" s="47">
        <f t="shared" ref="H44:K44" si="6">SUM(H36:H37)</f>
        <v>84493821</v>
      </c>
      <c r="I44" s="47">
        <f t="shared" si="6"/>
        <v>99346718</v>
      </c>
      <c r="J44" s="47">
        <f t="shared" si="6"/>
        <v>105445946</v>
      </c>
      <c r="K44" s="47">
        <f t="shared" si="6"/>
        <v>103782596</v>
      </c>
    </row>
    <row r="45" spans="1:13">
      <c r="K45"/>
      <c r="L45"/>
    </row>
  </sheetData>
  <mergeCells count="2">
    <mergeCell ref="I1:M1"/>
    <mergeCell ref="R1:V1"/>
  </mergeCells>
  <conditionalFormatting sqref="I34:M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S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opLeftCell="A3" workbookViewId="0">
      <selection activeCell="H18" sqref="H18"/>
    </sheetView>
  </sheetViews>
  <sheetFormatPr defaultRowHeight="15"/>
  <cols>
    <col min="1" max="1" width="55" style="3" bestFit="1" customWidth="1"/>
    <col min="2" max="5" width="13.140625" style="3" bestFit="1" customWidth="1"/>
    <col min="6" max="8" width="13.140625" style="9" bestFit="1" customWidth="1"/>
    <col min="9" max="16384" width="9.140625" style="3"/>
  </cols>
  <sheetData>
    <row r="1" spans="1:8" ht="32.25" customHeight="1" thickBot="1">
      <c r="B1" s="67" t="s">
        <v>57</v>
      </c>
      <c r="C1" s="68"/>
      <c r="D1" s="68"/>
      <c r="E1" s="68"/>
      <c r="F1" s="69"/>
      <c r="G1" s="18"/>
      <c r="H1" s="18"/>
    </row>
    <row r="2" spans="1:8" ht="15.75" thickBot="1">
      <c r="A2" s="7" t="str">
        <f>'SV Raw'!A2</f>
        <v>ind1990</v>
      </c>
      <c r="B2" s="39">
        <v>1980</v>
      </c>
      <c r="C2" s="40">
        <v>1990</v>
      </c>
      <c r="D2" s="40">
        <v>2000</v>
      </c>
      <c r="E2" s="40" t="s">
        <v>17</v>
      </c>
      <c r="F2" s="41" t="s">
        <v>54</v>
      </c>
      <c r="G2" s="8"/>
      <c r="H2" s="8"/>
    </row>
    <row r="3" spans="1:8">
      <c r="A3" t="s">
        <v>21</v>
      </c>
      <c r="B3" s="26">
        <f>'US Raw'!I3</f>
        <v>4.1475263605542594</v>
      </c>
      <c r="C3" s="27">
        <f>'US Raw'!J3</f>
        <v>5.1270021271732995</v>
      </c>
      <c r="D3" s="27">
        <f>'US Raw'!K3</f>
        <v>1.3941074530514437</v>
      </c>
      <c r="E3" s="27">
        <f>'US Raw'!L3</f>
        <v>1.8777393300639553</v>
      </c>
      <c r="F3" s="28">
        <f>'US Raw'!M3</f>
        <v>1.1842062613272846</v>
      </c>
      <c r="G3" s="6"/>
      <c r="H3" s="6"/>
    </row>
    <row r="4" spans="1:8">
      <c r="A4" t="s">
        <v>22</v>
      </c>
      <c r="B4" s="26">
        <f>'US Raw'!I4</f>
        <v>31.567283966440751</v>
      </c>
      <c r="C4" s="27">
        <f>'US Raw'!J4</f>
        <v>25.258651753954883</v>
      </c>
      <c r="D4" s="27">
        <f>'US Raw'!K4</f>
        <v>14.812769154588478</v>
      </c>
      <c r="E4" s="27">
        <f>'US Raw'!L4</f>
        <v>16.931897979273664</v>
      </c>
      <c r="F4" s="28">
        <f>'US Raw'!M4</f>
        <v>19.827023791156659</v>
      </c>
      <c r="G4" s="6"/>
      <c r="H4" s="6"/>
    </row>
    <row r="5" spans="1:8">
      <c r="A5" t="s">
        <v>23</v>
      </c>
      <c r="B5" s="26">
        <f>'US Raw'!I5</f>
        <v>4.5507580900525904</v>
      </c>
      <c r="C5" s="27">
        <f>'US Raw'!J5</f>
        <v>2.5599505080969176</v>
      </c>
      <c r="D5" s="27">
        <f>'US Raw'!K5</f>
        <v>0.4096763417992329</v>
      </c>
      <c r="E5" s="27">
        <f>'US Raw'!L5</f>
        <v>1.8502370873508973</v>
      </c>
      <c r="F5" s="28">
        <f>'US Raw'!M5</f>
        <v>2.0870551359112275</v>
      </c>
      <c r="G5" s="6"/>
      <c r="H5" s="6"/>
    </row>
    <row r="6" spans="1:8">
      <c r="A6" t="s">
        <v>46</v>
      </c>
      <c r="B6" s="26">
        <f>'US Raw'!I6</f>
        <v>1.0944861229240406</v>
      </c>
      <c r="C6" s="27">
        <f>'US Raw'!J6</f>
        <v>1.7030831165748794</v>
      </c>
      <c r="D6" s="27">
        <f>'US Raw'!K6</f>
        <v>2.1007236494717421</v>
      </c>
      <c r="E6" s="27">
        <f>'US Raw'!L6</f>
        <v>2.0057670116592248</v>
      </c>
      <c r="F6" s="28">
        <f>'US Raw'!M6</f>
        <v>2.3443237052964063</v>
      </c>
      <c r="G6" s="6"/>
      <c r="H6" s="6"/>
    </row>
    <row r="7" spans="1:8">
      <c r="A7" t="s">
        <v>47</v>
      </c>
      <c r="B7" s="26">
        <f>'US Raw'!I7</f>
        <v>1.5553223852078473</v>
      </c>
      <c r="C7" s="27">
        <f>'US Raw'!J7</f>
        <v>1.7906634853216072</v>
      </c>
      <c r="D7" s="27">
        <f>'US Raw'!K7</f>
        <v>0.94718780745228037</v>
      </c>
      <c r="E7" s="27">
        <f>'US Raw'!L7</f>
        <v>1.199666794207527</v>
      </c>
      <c r="F7" s="28">
        <f>'US Raw'!M7</f>
        <v>0.66677846447394706</v>
      </c>
      <c r="G7" s="6"/>
      <c r="H7" s="6"/>
    </row>
    <row r="8" spans="1:8">
      <c r="A8" t="s">
        <v>52</v>
      </c>
      <c r="B8" s="26">
        <f>'US Raw'!I8</f>
        <v>1.0944861229240406</v>
      </c>
      <c r="C8" s="27">
        <f>'US Raw'!J8</f>
        <v>0.52548221248036586</v>
      </c>
      <c r="D8" s="27">
        <f>'US Raw'!K8</f>
        <v>0.55663640544220083</v>
      </c>
      <c r="E8" s="27">
        <f>'US Raw'!L8</f>
        <v>0.63919005477934643</v>
      </c>
      <c r="F8" s="28">
        <f>'US Raw'!M8</f>
        <v>0.28617515021497442</v>
      </c>
      <c r="G8" s="6"/>
      <c r="H8" s="6"/>
    </row>
    <row r="9" spans="1:8">
      <c r="A9" t="s">
        <v>24</v>
      </c>
      <c r="B9" s="26">
        <f>'US Raw'!I9</f>
        <v>6.2500918072241261</v>
      </c>
      <c r="C9" s="27">
        <f>'US Raw'!J9</f>
        <v>5.3021628646667542</v>
      </c>
      <c r="D9" s="27">
        <f>'US Raw'!K9</f>
        <v>3.3901472215720303</v>
      </c>
      <c r="E9" s="27">
        <f>'US Raw'!L9</f>
        <v>2.9038574892201168</v>
      </c>
      <c r="F9" s="28">
        <f>'US Raw'!M9</f>
        <v>2.619899775873789</v>
      </c>
      <c r="G9" s="6"/>
      <c r="H9" s="6"/>
    </row>
    <row r="10" spans="1:8">
      <c r="A10" t="s">
        <v>25</v>
      </c>
      <c r="B10" s="26">
        <f>'US Raw'!I10</f>
        <v>1.6705314507787987</v>
      </c>
      <c r="C10" s="27">
        <f>'US Raw'!J10</f>
        <v>1.8664086691025608</v>
      </c>
      <c r="D10" s="27">
        <f>'US Raw'!K10</f>
        <v>0.97235220191169269</v>
      </c>
      <c r="E10" s="27">
        <f>'US Raw'!L10</f>
        <v>1.173112904691471</v>
      </c>
      <c r="F10" s="28">
        <f>'US Raw'!M10</f>
        <v>1.1899875774932436</v>
      </c>
      <c r="G10" s="6"/>
      <c r="H10" s="6"/>
    </row>
    <row r="11" spans="1:8">
      <c r="A11" t="s">
        <v>78</v>
      </c>
      <c r="B11" s="26">
        <f>'US Raw'!I11</f>
        <v>0.7200566598184478</v>
      </c>
      <c r="C11" s="27">
        <f>'US Raw'!J11</f>
        <v>0.56098776737768796</v>
      </c>
      <c r="D11" s="27">
        <f>'US Raw'!K11</f>
        <v>0.33418315842099583</v>
      </c>
      <c r="E11" s="27">
        <f>'US Raw'!L11</f>
        <v>0.36701268723977304</v>
      </c>
      <c r="F11" s="28">
        <f>'US Raw'!M11</f>
        <v>0.29002936099228044</v>
      </c>
      <c r="G11" s="6"/>
      <c r="H11" s="6"/>
    </row>
    <row r="12" spans="1:8">
      <c r="A12" t="s">
        <v>48</v>
      </c>
      <c r="B12" s="26">
        <f>'US Raw'!I12</f>
        <v>0.92167252456761328</v>
      </c>
      <c r="C12" s="27">
        <f>'US Raw'!J12</f>
        <v>0.93497961229614646</v>
      </c>
      <c r="D12" s="27">
        <f>'US Raw'!K12</f>
        <v>0.86666174518216088</v>
      </c>
      <c r="E12" s="27">
        <f>'US Raw'!L12</f>
        <v>0.63444828879433635</v>
      </c>
      <c r="F12" s="28">
        <f>'US Raw'!M12</f>
        <v>0.51742779685333751</v>
      </c>
      <c r="G12" s="6"/>
      <c r="H12" s="6"/>
    </row>
    <row r="13" spans="1:8">
      <c r="A13" t="s">
        <v>26</v>
      </c>
      <c r="B13" s="26">
        <f>'US Raw'!I13</f>
        <v>2.7362153073101014</v>
      </c>
      <c r="C13" s="27">
        <f>'US Raw'!J13</f>
        <v>6.3981009924974277</v>
      </c>
      <c r="D13" s="27">
        <f>'US Raw'!K13</f>
        <v>3.8108958969334044</v>
      </c>
      <c r="E13" s="27">
        <f>'US Raw'!L13</f>
        <v>1.7013456354215839</v>
      </c>
      <c r="F13" s="28">
        <f>'US Raw'!M13</f>
        <v>1.4222037768259335</v>
      </c>
      <c r="G13" s="6"/>
      <c r="H13" s="6"/>
    </row>
    <row r="14" spans="1:8">
      <c r="A14" t="s">
        <v>27</v>
      </c>
      <c r="B14" s="26">
        <f>'US Raw'!I14</f>
        <v>47.754157679159455</v>
      </c>
      <c r="C14" s="27">
        <f>'US Raw'!J14</f>
        <v>47.678042634620581</v>
      </c>
      <c r="D14" s="27">
        <f>'US Raw'!K14</f>
        <v>40.028498978698018</v>
      </c>
      <c r="E14" s="27">
        <f>'US Raw'!L14</f>
        <v>34.014584116870651</v>
      </c>
      <c r="F14" s="28">
        <f>'US Raw'!M14</f>
        <v>29.537707844579259</v>
      </c>
      <c r="G14" s="6"/>
      <c r="H14" s="6"/>
    </row>
    <row r="15" spans="1:8">
      <c r="A15" t="s">
        <v>28</v>
      </c>
      <c r="B15" s="26">
        <f>'US Raw'!I15</f>
        <v>2.6498085081318878</v>
      </c>
      <c r="C15" s="27">
        <f>'US Raw'!J15</f>
        <v>3.6641732654036319</v>
      </c>
      <c r="D15" s="27">
        <f>'US Raw'!K15</f>
        <v>3.2502331883776971</v>
      </c>
      <c r="E15" s="27">
        <f>'US Raw'!L15</f>
        <v>1.6691016267235159</v>
      </c>
      <c r="F15" s="28">
        <f>'US Raw'!M15</f>
        <v>1.1552996804974891</v>
      </c>
      <c r="G15" s="6"/>
      <c r="H15" s="6"/>
    </row>
    <row r="16" spans="1:8">
      <c r="A16" t="s">
        <v>29</v>
      </c>
      <c r="B16" s="26">
        <f>'US Raw'!I16</f>
        <v>4.3491422253034253</v>
      </c>
      <c r="C16" s="27">
        <f>'US Raw'!J16</f>
        <v>3.6854765983420257</v>
      </c>
      <c r="D16" s="27">
        <f>'US Raw'!K16</f>
        <v>2.1812497117418612</v>
      </c>
      <c r="E16" s="27">
        <f>'US Raw'!L16</f>
        <v>1.6349609116314436</v>
      </c>
      <c r="F16" s="28">
        <f>'US Raw'!M16</f>
        <v>1.8394220934693135</v>
      </c>
      <c r="G16" s="6"/>
      <c r="H16" s="6"/>
    </row>
    <row r="17" spans="1:8">
      <c r="A17" t="s">
        <v>30</v>
      </c>
      <c r="B17" s="26">
        <f>'US Raw'!I17</f>
        <v>14.199517331619791</v>
      </c>
      <c r="C17" s="27">
        <f>'US Raw'!J17</f>
        <v>11.858855335705554</v>
      </c>
      <c r="D17" s="27">
        <f>'US Raw'!K17</f>
        <v>14.740295698545371</v>
      </c>
      <c r="E17" s="27">
        <f>'US Raw'!L17</f>
        <v>12.512572081244356</v>
      </c>
      <c r="F17" s="28">
        <f>'US Raw'!M17</f>
        <v>11.386302188856407</v>
      </c>
      <c r="G17" s="6"/>
      <c r="H17" s="6"/>
    </row>
    <row r="18" spans="1:8">
      <c r="A18" t="s">
        <v>31</v>
      </c>
      <c r="B18" s="26">
        <f>'US Raw'!I18</f>
        <v>3.2546561023793839</v>
      </c>
      <c r="C18" s="27">
        <f>'US Raw'!J18</f>
        <v>4.5305088048982896</v>
      </c>
      <c r="D18" s="27">
        <f>'US Raw'!K18</f>
        <v>1.9084676758018317</v>
      </c>
      <c r="E18" s="27">
        <f>'US Raw'!L18</f>
        <v>2.1556068167855407</v>
      </c>
      <c r="F18" s="28">
        <f>'US Raw'!M18</f>
        <v>1.3952243013847909</v>
      </c>
      <c r="G18" s="6"/>
      <c r="H18" s="6"/>
    </row>
    <row r="19" spans="1:8">
      <c r="A19" t="s">
        <v>32</v>
      </c>
      <c r="B19" s="26">
        <f>'US Raw'!I19</f>
        <v>0.83526572538939936</v>
      </c>
      <c r="C19" s="27">
        <f>'US Raw'!J19</f>
        <v>1.6995325610851473</v>
      </c>
      <c r="D19" s="27">
        <f>'US Raw'!K19</f>
        <v>1.172660781808615</v>
      </c>
      <c r="E19" s="27">
        <f>'US Raw'!L19</f>
        <v>1.3608868376978667</v>
      </c>
      <c r="F19" s="28">
        <f>'US Raw'!M19</f>
        <v>1.7363219551763767</v>
      </c>
      <c r="G19" s="6"/>
      <c r="H19" s="6"/>
    </row>
    <row r="20" spans="1:8">
      <c r="A20" t="s">
        <v>33</v>
      </c>
      <c r="B20" s="26">
        <f>'US Raw'!I20</f>
        <v>1.9873563810989159</v>
      </c>
      <c r="C20" s="27">
        <f>'US Raw'!J20</f>
        <v>1.1799679410876684</v>
      </c>
      <c r="D20" s="27">
        <f>'US Raw'!K20</f>
        <v>0.70963592375542794</v>
      </c>
      <c r="E20" s="27">
        <f>'US Raw'!L20</f>
        <v>1.8511854405478994</v>
      </c>
      <c r="F20" s="28">
        <f>'US Raw'!M20</f>
        <v>1.2545456080131201</v>
      </c>
      <c r="G20" s="6"/>
      <c r="H20" s="6"/>
    </row>
    <row r="21" spans="1:8">
      <c r="A21" t="s">
        <v>34</v>
      </c>
      <c r="B21" s="26">
        <f>'US Raw'!I21</f>
        <v>2.1313677130626054</v>
      </c>
      <c r="C21" s="27">
        <f>'US Raw'!J21</f>
        <v>3.238106606635768</v>
      </c>
      <c r="D21" s="27">
        <f>'US Raw'!K21</f>
        <v>2.9492670306431261</v>
      </c>
      <c r="E21" s="27">
        <f>'US Raw'!L21</f>
        <v>2.6686658963636214</v>
      </c>
      <c r="F21" s="28">
        <f>'US Raw'!M21</f>
        <v>3.1517808631420241</v>
      </c>
      <c r="G21" s="6"/>
      <c r="H21" s="6"/>
    </row>
    <row r="22" spans="1:8">
      <c r="A22" t="s">
        <v>35</v>
      </c>
      <c r="B22" s="26">
        <f>'US Raw'!I22</f>
        <v>3.1970515695939086</v>
      </c>
      <c r="C22" s="27">
        <f>'US Raw'!J22</f>
        <v>16.598846914498044</v>
      </c>
      <c r="D22" s="27">
        <f>'US Raw'!K22</f>
        <v>0</v>
      </c>
      <c r="E22" s="27">
        <f>'US Raw'!L22</f>
        <v>3.8199666775240462</v>
      </c>
      <c r="F22" s="28">
        <f>'US Raw'!M22</f>
        <v>8.4917898950995596</v>
      </c>
      <c r="G22" s="6"/>
      <c r="H22" s="6"/>
    </row>
    <row r="23" spans="1:8">
      <c r="A23" t="s">
        <v>36</v>
      </c>
      <c r="B23" s="26">
        <f>'US Raw'!I23</f>
        <v>2.5922039753464121</v>
      </c>
      <c r="C23" s="27">
        <f>'US Raw'!J23</f>
        <v>4.4263591771994779</v>
      </c>
      <c r="D23" s="27">
        <f>'US Raw'!K23</f>
        <v>0</v>
      </c>
      <c r="E23" s="27">
        <f>'US Raw'!L23</f>
        <v>0</v>
      </c>
      <c r="F23" s="28">
        <f>'US Raw'!M23</f>
        <v>0.74578978540872121</v>
      </c>
      <c r="G23" s="6"/>
      <c r="H23" s="6"/>
    </row>
    <row r="24" spans="1:8">
      <c r="A24" t="s">
        <v>37</v>
      </c>
      <c r="B24" s="26">
        <f>'US Raw'!I24</f>
        <v>1.2961019876732061</v>
      </c>
      <c r="C24" s="27">
        <f>'US Raw'!J24</f>
        <v>1.6202368218144614</v>
      </c>
      <c r="D24" s="27">
        <f>'US Raw'!K24</f>
        <v>0.41370264491273889</v>
      </c>
      <c r="E24" s="27">
        <f>'US Raw'!L24</f>
        <v>0.58039215656522258</v>
      </c>
      <c r="F24" s="28">
        <f>'US Raw'!M24</f>
        <v>0.88935913686337154</v>
      </c>
      <c r="G24" s="6"/>
      <c r="H24" s="6"/>
    </row>
    <row r="25" spans="1:8">
      <c r="A25" t="s">
        <v>38</v>
      </c>
      <c r="B25" s="26">
        <f>'US Raw'!I25</f>
        <v>0</v>
      </c>
      <c r="C25" s="27">
        <f>'US Raw'!J25</f>
        <v>14.156064737562287</v>
      </c>
      <c r="D25" s="27">
        <f>'US Raw'!K25</f>
        <v>21.50347835345703</v>
      </c>
      <c r="E25" s="27">
        <f>'US Raw'!L25</f>
        <v>22.837293337005104</v>
      </c>
      <c r="F25" s="28">
        <f>'US Raw'!M25</f>
        <v>17.902809060586613</v>
      </c>
      <c r="G25" s="6"/>
      <c r="H25" s="6"/>
    </row>
    <row r="26" spans="1:8">
      <c r="A26" t="s">
        <v>39</v>
      </c>
      <c r="B26" s="26">
        <f>'US Raw'!I26</f>
        <v>6.019673676082224</v>
      </c>
      <c r="C26" s="27">
        <f>'US Raw'!J26</f>
        <v>12.252966995065828</v>
      </c>
      <c r="D26" s="27">
        <f>'US Raw'!K26</f>
        <v>7.420476638191511</v>
      </c>
      <c r="E26" s="27">
        <f>'US Raw'!L26</f>
        <v>4.9143662668643513</v>
      </c>
      <c r="F26" s="28">
        <f>'US Raw'!M26</f>
        <v>4.2704655412551054</v>
      </c>
      <c r="G26" s="6"/>
      <c r="H26" s="6"/>
    </row>
    <row r="27" spans="1:8">
      <c r="A27" t="s">
        <v>40</v>
      </c>
      <c r="B27" s="26">
        <f>'US Raw'!I27</f>
        <v>38.19180523677047</v>
      </c>
      <c r="C27" s="27">
        <f>'US Raw'!J27</f>
        <v>74.934473610798122</v>
      </c>
      <c r="D27" s="27">
        <f>'US Raw'!K27</f>
        <v>105.70756851776423</v>
      </c>
      <c r="E27" s="27">
        <f>'US Raw'!L27</f>
        <v>117.53036005765456</v>
      </c>
      <c r="F27" s="28">
        <f>'US Raw'!M27</f>
        <v>98.007762303421273</v>
      </c>
      <c r="G27" s="6"/>
      <c r="H27" s="6"/>
    </row>
    <row r="28" spans="1:8">
      <c r="A28" t="s">
        <v>41</v>
      </c>
      <c r="B28" s="26">
        <f>'US Raw'!I28</f>
        <v>22.696185917477475</v>
      </c>
      <c r="C28" s="27">
        <f>'US Raw'!J28</f>
        <v>64.863914723421018</v>
      </c>
      <c r="D28" s="27">
        <f>'US Raw'!K28</f>
        <v>119.39095964901428</v>
      </c>
      <c r="E28" s="27">
        <f>'US Raw'!L28</f>
        <v>143.94389330055421</v>
      </c>
      <c r="F28" s="28">
        <f>'US Raw'!M28</f>
        <v>144.76897455908696</v>
      </c>
      <c r="G28" s="6"/>
      <c r="H28" s="6"/>
    </row>
    <row r="29" spans="1:8">
      <c r="A29" t="s">
        <v>42</v>
      </c>
      <c r="B29" s="26">
        <f>'US Raw'!I29</f>
        <v>53.31299509295787</v>
      </c>
      <c r="C29" s="27">
        <f>'US Raw'!J29</f>
        <v>22.335361067408705</v>
      </c>
      <c r="D29" s="27">
        <f>'US Raw'!K29</f>
        <v>24.285653804889659</v>
      </c>
      <c r="E29" s="27">
        <f>'US Raw'!L29</f>
        <v>20.344072782086855</v>
      </c>
      <c r="F29" s="28">
        <f>'US Raw'!M29</f>
        <v>20.538125679569625</v>
      </c>
      <c r="G29" s="6"/>
      <c r="H29" s="6"/>
    </row>
    <row r="30" spans="1:8">
      <c r="A30" t="s">
        <v>43</v>
      </c>
      <c r="B30" s="26">
        <f>'US Raw'!I30</f>
        <v>96.199569751744619</v>
      </c>
      <c r="C30" s="27">
        <f>'US Raw'!J30</f>
        <v>90.672902578284393</v>
      </c>
      <c r="D30" s="27">
        <f>'US Raw'!K30</f>
        <v>120.08851666342919</v>
      </c>
      <c r="E30" s="27">
        <f>'US Raw'!L30</f>
        <v>122.36885806875875</v>
      </c>
      <c r="F30" s="28">
        <f>'US Raw'!M30</f>
        <v>100.88396709598591</v>
      </c>
      <c r="G30" s="6"/>
      <c r="H30" s="6"/>
    </row>
    <row r="31" spans="1:8">
      <c r="A31" t="s">
        <v>44</v>
      </c>
      <c r="B31" s="26">
        <f>'US Raw'!I31</f>
        <v>8.669482184214111</v>
      </c>
      <c r="C31" s="27">
        <f>'US Raw'!J31</f>
        <v>14.061383257836095</v>
      </c>
      <c r="D31" s="27">
        <f>'US Raw'!K31</f>
        <v>13.263649031667056</v>
      </c>
      <c r="E31" s="27">
        <f>'US Raw'!L31</f>
        <v>13.643009092070738</v>
      </c>
      <c r="F31" s="28">
        <f>'US Raw'!M31</f>
        <v>13.405908636164778</v>
      </c>
      <c r="G31" s="6"/>
      <c r="H31" s="6"/>
    </row>
    <row r="32" spans="1:8" ht="15.75" thickBot="1">
      <c r="A32" t="s">
        <v>45</v>
      </c>
      <c r="B32" s="29">
        <f>'US Raw'!I32</f>
        <v>74.511463158012972</v>
      </c>
      <c r="C32" s="30">
        <f>'US Raw'!J32</f>
        <v>129.3372683429715</v>
      </c>
      <c r="D32" s="30">
        <f>'US Raw'!K32</f>
        <v>186.3624724875159</v>
      </c>
      <c r="E32" s="30">
        <f>'US Raw'!L32</f>
        <v>205.13258992432009</v>
      </c>
      <c r="F32" s="31">
        <f>'US Raw'!M32</f>
        <v>220.19587947096639</v>
      </c>
    </row>
    <row r="33" spans="1:6" ht="15.75" thickBot="1">
      <c r="A33" s="3">
        <f>COUNTA(A3:A32)</f>
        <v>30</v>
      </c>
      <c r="B33" s="29">
        <f>'US Raw'!I33</f>
        <v>440.15623501382078</v>
      </c>
      <c r="C33" s="30">
        <f>'US Raw'!J33</f>
        <v>574.82191508418111</v>
      </c>
      <c r="D33" s="30">
        <f>'US Raw'!K33</f>
        <v>694.97212781603923</v>
      </c>
      <c r="E33" s="30">
        <f>'US Raw'!L33</f>
        <v>744.26664065397074</v>
      </c>
      <c r="F33" s="31">
        <f>'US Raw'!M33</f>
        <v>713.99254649594616</v>
      </c>
    </row>
  </sheetData>
  <mergeCells count="1">
    <mergeCell ref="B1:F1"/>
  </mergeCells>
  <conditionalFormatting sqref="B3:B3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6" sqref="L26"/>
    </sheetView>
  </sheetViews>
  <sheetFormatPr defaultRowHeight="15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Austin Raw</vt:lpstr>
      <vt:lpstr>Austin Formatted</vt:lpstr>
      <vt:lpstr>RT Raw</vt:lpstr>
      <vt:lpstr>RT Formatted</vt:lpstr>
      <vt:lpstr>SV Raw</vt:lpstr>
      <vt:lpstr>SV Formatted</vt:lpstr>
      <vt:lpstr>US Raw</vt:lpstr>
      <vt:lpstr>US Formatted</vt:lpstr>
      <vt:lpstr>Graph</vt:lpstr>
      <vt:lpstr>'Austin Formatted'!Print_Area</vt:lpstr>
      <vt:lpstr>Graph!Print_Area</vt:lpstr>
      <vt:lpstr>'RT Formatted'!Print_Area</vt:lpstr>
      <vt:lpstr>'SV Formatted'!Print_Area</vt:lpstr>
      <vt:lpstr>'US Formatted'!Print_Area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2016-03-07T21:32:59Z</cp:lastPrinted>
  <dcterms:created xsi:type="dcterms:W3CDTF">2016-01-05T21:05:48Z</dcterms:created>
  <dcterms:modified xsi:type="dcterms:W3CDTF">2016-03-07T21:43:34Z</dcterms:modified>
</cp:coreProperties>
</file>