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1e5a9a9bdc1a84/Team AirBNB - DAIR/"/>
    </mc:Choice>
  </mc:AlternateContent>
  <xr:revisionPtr revIDLastSave="19" documentId="13_ncr:1_{5F0A51EF-218D-8C4A-84E5-E8937FB3AF5C}" xr6:coauthVersionLast="47" xr6:coauthVersionMax="47" xr10:uidLastSave="{6DD49E26-4CB6-4261-BDD5-5B59F58367B0}"/>
  <bookViews>
    <workbookView xWindow="-4995" yWindow="-16320" windowWidth="29040" windowHeight="15720" firstSheet="3" activeTab="3" xr2:uid="{00000000-000D-0000-FFFF-FFFF00000000}"/>
  </bookViews>
  <sheets>
    <sheet name="Sheet2" sheetId="3" r:id="rId1"/>
    <sheet name="Sheet3" sheetId="4" r:id="rId2"/>
    <sheet name="Home Cost Sheet" sheetId="1" r:id="rId3"/>
    <sheet name="Total Home Costs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3" l="1"/>
  <c r="B30" i="3"/>
  <c r="B29" i="3"/>
  <c r="B31" i="3" s="1"/>
  <c r="B33" i="3" s="1"/>
  <c r="B28" i="3"/>
  <c r="B21" i="3"/>
  <c r="B9" i="3" l="1"/>
  <c r="B10" i="3"/>
  <c r="A10" i="3"/>
  <c r="A9" i="3"/>
  <c r="A8" i="3"/>
  <c r="B8" i="3"/>
  <c r="B7" i="3"/>
  <c r="A7" i="3"/>
  <c r="G19" i="1"/>
  <c r="G17" i="1"/>
  <c r="G20" i="1"/>
  <c r="G11" i="1"/>
  <c r="G6" i="1"/>
  <c r="G8" i="1" s="1"/>
  <c r="G9" i="1" s="1"/>
  <c r="G12" i="1"/>
  <c r="G23" i="1"/>
  <c r="G18" i="1"/>
  <c r="G15" i="1"/>
  <c r="G2" i="1"/>
  <c r="G3" i="1" s="1"/>
  <c r="G10" i="1" l="1"/>
</calcChain>
</file>

<file path=xl/sharedStrings.xml><?xml version="1.0" encoding="utf-8"?>
<sst xmlns="http://schemas.openxmlformats.org/spreadsheetml/2006/main" count="92" uniqueCount="89">
  <si>
    <t>TOTAL FEES and TAXES - Short Term Rentals</t>
  </si>
  <si>
    <t>Number of Nights</t>
  </si>
  <si>
    <t>Number of Stays</t>
  </si>
  <si>
    <t>Fixed Costs (County &amp; Taxes)</t>
  </si>
  <si>
    <t>in yellow from county website</t>
  </si>
  <si>
    <t>Annual Cost of Property</t>
  </si>
  <si>
    <t>Airbnb Revenue Breakdowns</t>
  </si>
  <si>
    <t>terms</t>
  </si>
  <si>
    <t>Nightly Rate</t>
  </si>
  <si>
    <t>split-fee</t>
  </si>
  <si>
    <t>host and guest split %</t>
  </si>
  <si>
    <t>Nights Booked</t>
  </si>
  <si>
    <t>AIRBNB Fees</t>
  </si>
  <si>
    <t>Average guest fees are under 14%</t>
  </si>
  <si>
    <t>Flat Service Fee (on subtotal, all other fees charged)(excludes taxes)</t>
  </si>
  <si>
    <t>Ave Cleaning</t>
  </si>
  <si>
    <t>Other Service Fees (Host optional)</t>
  </si>
  <si>
    <t>IGMS: own cleaning, the average cleaning fee on Airbnb is around $65 per booking. For larger properties or hosts who hire cleaning help, this cost will increase to approximately $105. </t>
  </si>
  <si>
    <t>Cleaning Fee</t>
  </si>
  <si>
    <t>Ave is $105 in FLL</t>
  </si>
  <si>
    <t>Airbnb Plus Host</t>
  </si>
  <si>
    <t>Additional Guest Fees</t>
  </si>
  <si>
    <t>Optional (over 4 ppl is suggested)</t>
  </si>
  <si>
    <t>TTL OTHER FEES</t>
  </si>
  <si>
    <t>https://www.getchalet.com/rental-regulations/broward-county-fl-rental-regulations</t>
  </si>
  <si>
    <t>Taxes and Fees (FLL Webpage)</t>
  </si>
  <si>
    <t>Florida Transient Rental Tax of 6% of the listing price is charged on reservations under 182 nights. </t>
  </si>
  <si>
    <t>FLL Fees</t>
  </si>
  <si>
    <t>Descretionairy Sales Surftax</t>
  </si>
  <si>
    <t>Vacation Rental Fee Schedule</t>
  </si>
  <si>
    <t>Tourist Development Tax (2-5%)</t>
  </si>
  <si>
    <t>Vacation Rental Registration Fee (Up to 4 units under the same roof. This fee includes the first 2 inspections)</t>
  </si>
  <si>
    <t>TTL Taxes</t>
  </si>
  <si>
    <t>Non-Owner Occupied Vacation Rental Renewal Registration Fee</t>
  </si>
  <si>
    <t>Owner Occupied Vacation Rental Renewal Registration Fee</t>
  </si>
  <si>
    <t>TTL COSTS</t>
  </si>
  <si>
    <t>Safety Inspection, Re-Inspection and No-Show Inspection (Assessed for each additional inspection)</t>
  </si>
  <si>
    <t>NET PROFIT (pre Night)</t>
  </si>
  <si>
    <t>Late Registration Payment Fee</t>
  </si>
  <si>
    <t>Transfer Rental Agent Fee (Responsible party only)</t>
  </si>
  <si>
    <t>NET PROFIT PER STAY</t>
  </si>
  <si>
    <t>Business Tax License Fee (Prorated: October 1st – March 31st)</t>
  </si>
  <si>
    <t>Business Tax License Fee (Prorated: April 1st – June 30th)</t>
  </si>
  <si>
    <t>Business Tax License Fee (Prorated: July 1st – September 30th)</t>
  </si>
  <si>
    <t>TAXES</t>
  </si>
  <si>
    <t>A Broward County Tourist Development Tax of 6% of the listing price is charged for any reservations under 182 nights. </t>
  </si>
  <si>
    <t>Florida Discretionary Sales Surtax of 0.5%-1.5% of the listing price may occur and varies by county. For detailed information, visit the Florida Dept. of Revenue website.</t>
  </si>
  <si>
    <t>County Tourist Development Taxes collected by the state in the amount of 2-5% of the listing price of a reservation under 182 nights will also be applied in the following counties:</t>
  </si>
  <si>
    <t>Gross Yearly Income:</t>
  </si>
  <si>
    <t>SQFT of Home</t>
  </si>
  <si>
    <t>Gross Monthly Income (Derived):</t>
  </si>
  <si>
    <t>Net Monthly Income (Derived):</t>
  </si>
  <si>
    <t>Purchase Price:</t>
  </si>
  <si>
    <t>Down Payment (Dollars):</t>
  </si>
  <si>
    <t>Down Payment Percent (Derived):</t>
  </si>
  <si>
    <t>minimum 30% down for investment property</t>
  </si>
  <si>
    <t>Actual Loan Amount (Derived):</t>
  </si>
  <si>
    <t>Actual Monthly PI (Derived):</t>
  </si>
  <si>
    <t>Principle, Interest, Taxies and Insurance (PITI)</t>
  </si>
  <si>
    <t>Actual Monthly PITI (Derived):</t>
  </si>
  <si>
    <t>Yearly Property Tax (Estimated):</t>
  </si>
  <si>
    <t>Monthly Property Tax (Derived):</t>
  </si>
  <si>
    <t>2% purchase price</t>
  </si>
  <si>
    <t>Yearly Home Insurance (Estimated):</t>
  </si>
  <si>
    <t>MoneyGeek compared home insurance rates from ten different companies in Fort Lauderdale. We collected data and quotes through our partnership with Quadrant for a home with varying coverage levels to generate affordability scores.</t>
  </si>
  <si>
    <t>Monthly Home Insurance (Derived):</t>
  </si>
  <si>
    <t>We selected a base profile of a 2,500-square-foot home built in 2000, with $250,000 in dwelling coverage. The base profile also included $100,000 in personal property coverage, $100,000 in liability coverage and a $1,000 deductible.</t>
  </si>
  <si>
    <t>Maintanance and Repairs (1% Rule)</t>
  </si>
  <si>
    <t>2 Rules</t>
  </si>
  <si>
    <t>monthly</t>
  </si>
  <si>
    <t xml:space="preserve">1% rule - This rule states that you should set 1% of the purchase price of your home aside each year for maintenance and repairs. </t>
  </si>
  <si>
    <t>OR….Maintanance and Repairs(SqFt Rule)</t>
  </si>
  <si>
    <t>Square Footage rule: Another general rule states that you should set aside $1 per year for every square foot of your home.</t>
  </si>
  <si>
    <t>Take the higher as a precaution</t>
  </si>
  <si>
    <t>House Keeping and Cleaning</t>
  </si>
  <si>
    <t>Monthly Specials (Derived):</t>
  </si>
  <si>
    <t>Home Costs</t>
  </si>
  <si>
    <t>Real Estate Costs</t>
  </si>
  <si>
    <t>Yearly Maintainance and Repairs</t>
  </si>
  <si>
    <t>purchase price</t>
  </si>
  <si>
    <t>Down Payment(30%)</t>
  </si>
  <si>
    <t>PI</t>
  </si>
  <si>
    <t>Homeowner's Insurance</t>
  </si>
  <si>
    <t>Property Taxes</t>
  </si>
  <si>
    <t>Monthly</t>
  </si>
  <si>
    <t>Maintenance &amp; Repairs</t>
  </si>
  <si>
    <t>House Keeping</t>
  </si>
  <si>
    <t>Total Monthly Costs</t>
  </si>
  <si>
    <t>Total Annual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</si>
</sst>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\$#,##0"/>
    <numFmt numFmtId="165" formatCode="\$#,##0.00"/>
    <numFmt numFmtId="166" formatCode="[$$-409]#,##0;[Red]\-[$$-409]#,##0"/>
    <numFmt numFmtId="167" formatCode="\$#,##0_);[Red]&quot;($&quot;#,##0\)"/>
    <numFmt numFmtId="168" formatCode="_(* #,##0.0_);_(* \(#,##0.0\);_(* &quot;-&quot;??_);_(@_)"/>
  </numFmts>
  <fonts count="9" x14ac:knownFonts="1">
    <font>
      <sz val="10"/>
      <color rgb="FF00000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64">
    <xf numFmtId="0" fontId="0" fillId="0" borderId="0" xfId="0"/>
    <xf numFmtId="0" fontId="4" fillId="0" borderId="0" xfId="0" applyFont="1"/>
    <xf numFmtId="0" fontId="3" fillId="0" borderId="0" xfId="0" applyFont="1" applyAlignment="1">
      <alignment horizontal="right"/>
    </xf>
    <xf numFmtId="0" fontId="2" fillId="0" borderId="0" xfId="0" applyFont="1"/>
    <xf numFmtId="0" fontId="7" fillId="0" borderId="0" xfId="0" applyFont="1"/>
    <xf numFmtId="0" fontId="2" fillId="0" borderId="10" xfId="0" applyFont="1" applyBorder="1"/>
    <xf numFmtId="0" fontId="4" fillId="0" borderId="0" xfId="0" applyFont="1" applyAlignment="1">
      <alignment horizontal="right"/>
    </xf>
    <xf numFmtId="8" fontId="4" fillId="0" borderId="0" xfId="0" applyNumberFormat="1" applyFont="1"/>
    <xf numFmtId="0" fontId="8" fillId="0" borderId="0" xfId="3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20" xfId="0" applyFont="1" applyBorder="1"/>
    <xf numFmtId="8" fontId="4" fillId="2" borderId="0" xfId="0" applyNumberFormat="1" applyFont="1" applyFill="1"/>
    <xf numFmtId="0" fontId="7" fillId="0" borderId="20" xfId="0" applyFont="1" applyBorder="1"/>
    <xf numFmtId="0" fontId="7" fillId="0" borderId="20" xfId="0" applyFont="1" applyBorder="1" applyAlignment="1">
      <alignment horizontal="center"/>
    </xf>
    <xf numFmtId="44" fontId="7" fillId="0" borderId="20" xfId="2" applyFont="1" applyBorder="1" applyAlignment="1">
      <alignment horizontal="center"/>
    </xf>
    <xf numFmtId="44" fontId="0" fillId="0" borderId="20" xfId="2" applyFont="1" applyBorder="1" applyAlignment="1">
      <alignment horizontal="center"/>
    </xf>
    <xf numFmtId="44" fontId="4" fillId="0" borderId="20" xfId="2" applyFont="1" applyBorder="1" applyAlignment="1">
      <alignment horizontal="center"/>
    </xf>
    <xf numFmtId="8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6" fontId="7" fillId="0" borderId="0" xfId="0" applyNumberFormat="1" applyFont="1" applyAlignment="1">
      <alignment horizontal="center"/>
    </xf>
    <xf numFmtId="8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9" fontId="7" fillId="0" borderId="0" xfId="0" applyNumberFormat="1" applyFont="1" applyAlignment="1">
      <alignment horizontal="right"/>
    </xf>
    <xf numFmtId="9" fontId="7" fillId="0" borderId="0" xfId="0" applyNumberFormat="1" applyFont="1" applyAlignment="1">
      <alignment horizontal="center"/>
    </xf>
    <xf numFmtId="168" fontId="7" fillId="0" borderId="0" xfId="1" applyNumberFormat="1" applyFont="1" applyAlignment="1"/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6" fillId="0" borderId="7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164" fontId="6" fillId="0" borderId="17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67" fontId="5" fillId="0" borderId="17" xfId="0" applyNumberFormat="1" applyFont="1" applyBorder="1" applyAlignment="1">
      <alignment horizontal="center"/>
    </xf>
    <xf numFmtId="167" fontId="5" fillId="0" borderId="9" xfId="0" applyNumberFormat="1" applyFont="1" applyBorder="1" applyAlignment="1">
      <alignment horizontal="center"/>
    </xf>
    <xf numFmtId="166" fontId="5" fillId="0" borderId="3" xfId="0" applyNumberFormat="1" applyFont="1" applyBorder="1" applyAlignment="1">
      <alignment horizontal="center"/>
    </xf>
    <xf numFmtId="166" fontId="6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66" fontId="5" fillId="0" borderId="4" xfId="0" applyNumberFormat="1" applyFont="1" applyBorder="1" applyAlignment="1">
      <alignment horizontal="center"/>
    </xf>
    <xf numFmtId="166" fontId="6" fillId="0" borderId="7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11" xfId="0" applyFont="1" applyBorder="1" applyAlignment="1">
      <alignment horizontal="right"/>
    </xf>
    <xf numFmtId="0" fontId="0" fillId="0" borderId="10" xfId="0" applyBorder="1"/>
    <xf numFmtId="6" fontId="0" fillId="0" borderId="10" xfId="0" applyNumberFormat="1" applyBorder="1"/>
    <xf numFmtId="0" fontId="2" fillId="0" borderId="5" xfId="0" applyFont="1" applyBorder="1" applyAlignment="1">
      <alignment horizontal="right"/>
    </xf>
    <xf numFmtId="0" fontId="2" fillId="0" borderId="6" xfId="0" applyFont="1" applyBorder="1"/>
    <xf numFmtId="0" fontId="1" fillId="0" borderId="11" xfId="0" applyFont="1" applyBorder="1" applyAlignment="1">
      <alignment horizontal="right"/>
    </xf>
    <xf numFmtId="0" fontId="2" fillId="0" borderId="10" xfId="0" applyFont="1" applyBorder="1"/>
    <xf numFmtId="0" fontId="2" fillId="0" borderId="1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2" xfId="0" applyFont="1" applyBorder="1"/>
    <xf numFmtId="0" fontId="1" fillId="0" borderId="5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16" xfId="0" applyFont="1" applyBorder="1"/>
    <xf numFmtId="0" fontId="1" fillId="0" borderId="12" xfId="0" applyFont="1" applyBorder="1" applyAlignment="1">
      <alignment horizontal="right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 applyAlignment="1">
      <alignment horizontal="right"/>
    </xf>
    <xf numFmtId="0" fontId="1" fillId="0" borderId="18" xfId="0" applyFont="1" applyBorder="1" applyAlignment="1">
      <alignment horizontal="right"/>
    </xf>
    <xf numFmtId="0" fontId="2" fillId="0" borderId="19" xfId="0" applyFont="1" applyBorder="1"/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floridarevenue.com/Forms_library/current/dr15dssyear2017.pdf" TargetMode="External"/><Relationship Id="rId1" Type="http://schemas.openxmlformats.org/officeDocument/2006/relationships/hyperlink" Target="https://www.broward.org/RecordsTaxesTreasury/TaxesFees/Pages/TouristDevelopmentTaxe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AC2D-77DD-A542-B6C3-18C39797FBEC}">
  <dimension ref="A1:F45"/>
  <sheetViews>
    <sheetView workbookViewId="0">
      <selection activeCell="A11" sqref="A11"/>
    </sheetView>
  </sheetViews>
  <sheetFormatPr defaultColWidth="11.42578125" defaultRowHeight="12.75" x14ac:dyDescent="0.2"/>
  <cols>
    <col min="1" max="1" width="84.7109375" customWidth="1"/>
    <col min="2" max="3" width="10.85546875" style="9"/>
    <col min="5" max="5" width="87.28515625" bestFit="1" customWidth="1"/>
  </cols>
  <sheetData>
    <row r="1" spans="1:5" x14ac:dyDescent="0.2">
      <c r="A1" s="1" t="s">
        <v>0</v>
      </c>
    </row>
    <row r="3" spans="1:5" x14ac:dyDescent="0.2">
      <c r="A3" s="15" t="s">
        <v>1</v>
      </c>
      <c r="B3" s="16">
        <v>25</v>
      </c>
    </row>
    <row r="4" spans="1:5" x14ac:dyDescent="0.2">
      <c r="A4" s="15" t="s">
        <v>2</v>
      </c>
      <c r="B4" s="16">
        <v>5</v>
      </c>
    </row>
    <row r="5" spans="1:5" x14ac:dyDescent="0.2">
      <c r="E5" s="1"/>
    </row>
    <row r="6" spans="1:5" x14ac:dyDescent="0.2">
      <c r="A6" s="15" t="s">
        <v>3</v>
      </c>
      <c r="B6" s="17">
        <v>821.25</v>
      </c>
      <c r="C6" s="22" t="s">
        <v>4</v>
      </c>
      <c r="E6" s="1"/>
    </row>
    <row r="7" spans="1:5" x14ac:dyDescent="0.2">
      <c r="A7" s="13" t="str">
        <f>E30</f>
        <v>Vacation Rental Registration Fee (Up to 4 units under the same roof. This fee includes the first 2 inspections)</v>
      </c>
      <c r="B7" s="18">
        <f>F30</f>
        <v>350</v>
      </c>
      <c r="C7" s="21"/>
      <c r="E7" s="1"/>
    </row>
    <row r="8" spans="1:5" x14ac:dyDescent="0.2">
      <c r="A8" s="13" t="str">
        <f>E31</f>
        <v>Non-Owner Occupied Vacation Rental Renewal Registration Fee</v>
      </c>
      <c r="B8" s="18">
        <f>F31</f>
        <v>160</v>
      </c>
      <c r="C8" s="21"/>
      <c r="E8" s="1"/>
    </row>
    <row r="9" spans="1:5" x14ac:dyDescent="0.2">
      <c r="A9" s="13" t="str">
        <f>E33</f>
        <v>Safety Inspection, Re-Inspection and No-Show Inspection (Assessed for each additional inspection)</v>
      </c>
      <c r="B9" s="19">
        <f>F33</f>
        <v>75</v>
      </c>
      <c r="C9" s="21"/>
      <c r="E9" s="1"/>
    </row>
    <row r="10" spans="1:5" x14ac:dyDescent="0.2">
      <c r="A10" s="13" t="str">
        <f>E38</f>
        <v>Business Tax License Fee (Prorated: July 1st – September 30th)</v>
      </c>
      <c r="B10" s="19">
        <f>F38</f>
        <v>236.25</v>
      </c>
      <c r="C10" s="21"/>
      <c r="E10" s="1"/>
    </row>
    <row r="11" spans="1:5" x14ac:dyDescent="0.2">
      <c r="B11"/>
    </row>
    <row r="12" spans="1:5" x14ac:dyDescent="0.2">
      <c r="A12" s="15" t="s">
        <v>5</v>
      </c>
      <c r="B12" s="17"/>
      <c r="C12" s="21"/>
      <c r="E12" s="1"/>
    </row>
    <row r="13" spans="1:5" x14ac:dyDescent="0.2">
      <c r="E13" s="1"/>
    </row>
    <row r="14" spans="1:5" x14ac:dyDescent="0.2">
      <c r="E14" s="1"/>
    </row>
    <row r="15" spans="1:5" x14ac:dyDescent="0.2">
      <c r="E15" s="1"/>
    </row>
    <row r="16" spans="1:5" x14ac:dyDescent="0.2">
      <c r="A16" s="4" t="s">
        <v>6</v>
      </c>
      <c r="E16" s="1" t="s">
        <v>7</v>
      </c>
    </row>
    <row r="17" spans="1:6" x14ac:dyDescent="0.2">
      <c r="A17" s="4" t="s">
        <v>8</v>
      </c>
      <c r="B17" s="24">
        <v>299</v>
      </c>
      <c r="E17" s="1" t="s">
        <v>9</v>
      </c>
      <c r="F17" s="1" t="s">
        <v>10</v>
      </c>
    </row>
    <row r="18" spans="1:6" x14ac:dyDescent="0.2">
      <c r="A18" s="4" t="s">
        <v>11</v>
      </c>
      <c r="B18" s="29">
        <v>3</v>
      </c>
      <c r="E18" s="1"/>
      <c r="F18" s="1"/>
    </row>
    <row r="19" spans="1:6" x14ac:dyDescent="0.2">
      <c r="A19" s="4"/>
      <c r="B19" s="24"/>
      <c r="E19" s="1"/>
      <c r="F19" s="1"/>
    </row>
    <row r="20" spans="1:6" x14ac:dyDescent="0.2">
      <c r="A20" s="4" t="s">
        <v>12</v>
      </c>
      <c r="B20" s="26"/>
      <c r="E20" s="1" t="s">
        <v>13</v>
      </c>
    </row>
    <row r="21" spans="1:6" x14ac:dyDescent="0.2">
      <c r="A21" s="27" t="s">
        <v>14</v>
      </c>
      <c r="B21" s="25">
        <f>B17*C21</f>
        <v>8.9699999999999989</v>
      </c>
      <c r="C21" s="28">
        <v>0.03</v>
      </c>
      <c r="E21" s="1" t="s">
        <v>15</v>
      </c>
    </row>
    <row r="22" spans="1:6" x14ac:dyDescent="0.2">
      <c r="A22" s="1" t="s">
        <v>16</v>
      </c>
      <c r="E22" s="1" t="s">
        <v>15</v>
      </c>
      <c r="F22" s="1" t="s">
        <v>17</v>
      </c>
    </row>
    <row r="23" spans="1:6" x14ac:dyDescent="0.2">
      <c r="A23" s="6" t="s">
        <v>18</v>
      </c>
      <c r="B23" s="10">
        <v>105</v>
      </c>
      <c r="C23" s="1" t="s">
        <v>19</v>
      </c>
      <c r="E23" s="1"/>
    </row>
    <row r="24" spans="1:6" x14ac:dyDescent="0.2">
      <c r="A24" s="6" t="s">
        <v>20</v>
      </c>
      <c r="B24" s="10">
        <v>0</v>
      </c>
    </row>
    <row r="25" spans="1:6" x14ac:dyDescent="0.2">
      <c r="A25" s="6" t="s">
        <v>21</v>
      </c>
      <c r="B25" s="10">
        <v>0</v>
      </c>
      <c r="C25" s="22" t="s">
        <v>22</v>
      </c>
    </row>
    <row r="26" spans="1:6" x14ac:dyDescent="0.2">
      <c r="A26" s="23" t="s">
        <v>23</v>
      </c>
      <c r="B26" s="24">
        <f>SUM(B23:B25)</f>
        <v>105</v>
      </c>
      <c r="E26" t="s">
        <v>24</v>
      </c>
    </row>
    <row r="27" spans="1:6" x14ac:dyDescent="0.2">
      <c r="A27" s="1" t="s">
        <v>25</v>
      </c>
    </row>
    <row r="28" spans="1:6" x14ac:dyDescent="0.2">
      <c r="A28" s="6" t="s">
        <v>26</v>
      </c>
      <c r="B28" s="20">
        <f>B17*C28</f>
        <v>17.939999999999998</v>
      </c>
      <c r="C28" s="11">
        <v>0.06</v>
      </c>
      <c r="E28" s="1" t="s">
        <v>27</v>
      </c>
    </row>
    <row r="29" spans="1:6" x14ac:dyDescent="0.2">
      <c r="A29" s="6" t="s">
        <v>28</v>
      </c>
      <c r="B29" s="20">
        <f>B17*C29</f>
        <v>4.4849999999999994</v>
      </c>
      <c r="C29" s="12">
        <v>1.4999999999999999E-2</v>
      </c>
      <c r="E29" s="1" t="s">
        <v>29</v>
      </c>
    </row>
    <row r="30" spans="1:6" x14ac:dyDescent="0.2">
      <c r="A30" s="6" t="s">
        <v>30</v>
      </c>
      <c r="B30" s="20">
        <f>B17*C30</f>
        <v>7.4750000000000005</v>
      </c>
      <c r="C30" s="12">
        <v>2.5000000000000001E-2</v>
      </c>
      <c r="E30" s="1" t="s">
        <v>31</v>
      </c>
      <c r="F30" s="14">
        <v>350</v>
      </c>
    </row>
    <row r="31" spans="1:6" x14ac:dyDescent="0.2">
      <c r="A31" s="23" t="s">
        <v>32</v>
      </c>
      <c r="B31" s="25">
        <f>SUM(B28:B30)</f>
        <v>29.9</v>
      </c>
      <c r="E31" s="1" t="s">
        <v>33</v>
      </c>
      <c r="F31" s="14">
        <v>160</v>
      </c>
    </row>
    <row r="32" spans="1:6" x14ac:dyDescent="0.2">
      <c r="E32" s="1" t="s">
        <v>34</v>
      </c>
      <c r="F32" s="7">
        <v>80</v>
      </c>
    </row>
    <row r="33" spans="1:6" x14ac:dyDescent="0.2">
      <c r="A33" s="23" t="s">
        <v>35</v>
      </c>
      <c r="B33" s="20">
        <f>B31+B26+B21</f>
        <v>143.87</v>
      </c>
      <c r="E33" s="1" t="s">
        <v>36</v>
      </c>
      <c r="F33" s="14">
        <v>75</v>
      </c>
    </row>
    <row r="34" spans="1:6" x14ac:dyDescent="0.2">
      <c r="A34" s="23" t="s">
        <v>37</v>
      </c>
      <c r="E34" s="1" t="s">
        <v>38</v>
      </c>
      <c r="F34" s="7">
        <v>75</v>
      </c>
    </row>
    <row r="35" spans="1:6" x14ac:dyDescent="0.2">
      <c r="E35" s="1" t="s">
        <v>39</v>
      </c>
      <c r="F35" s="7">
        <v>35</v>
      </c>
    </row>
    <row r="36" spans="1:6" x14ac:dyDescent="0.2">
      <c r="A36" s="23" t="s">
        <v>40</v>
      </c>
      <c r="E36" s="1" t="s">
        <v>41</v>
      </c>
      <c r="F36" s="7">
        <v>157.5</v>
      </c>
    </row>
    <row r="37" spans="1:6" x14ac:dyDescent="0.2">
      <c r="B37" s="20"/>
      <c r="E37" s="1" t="s">
        <v>42</v>
      </c>
      <c r="F37" s="7">
        <v>78.75</v>
      </c>
    </row>
    <row r="38" spans="1:6" x14ac:dyDescent="0.2">
      <c r="B38" s="20"/>
      <c r="E38" s="1" t="s">
        <v>43</v>
      </c>
      <c r="F38" s="14">
        <v>236.25</v>
      </c>
    </row>
    <row r="39" spans="1:6" x14ac:dyDescent="0.2">
      <c r="B39" s="20"/>
    </row>
    <row r="40" spans="1:6" x14ac:dyDescent="0.2">
      <c r="B40" s="20"/>
    </row>
    <row r="41" spans="1:6" x14ac:dyDescent="0.2">
      <c r="E41" s="1" t="s">
        <v>44</v>
      </c>
    </row>
    <row r="42" spans="1:6" x14ac:dyDescent="0.2">
      <c r="E42" s="8" t="s">
        <v>45</v>
      </c>
    </row>
    <row r="43" spans="1:6" x14ac:dyDescent="0.2">
      <c r="E43" s="1" t="s">
        <v>26</v>
      </c>
    </row>
    <row r="44" spans="1:6" x14ac:dyDescent="0.2">
      <c r="E44" s="8" t="s">
        <v>46</v>
      </c>
    </row>
    <row r="45" spans="1:6" x14ac:dyDescent="0.2">
      <c r="E45" s="1" t="s">
        <v>47</v>
      </c>
    </row>
  </sheetData>
  <hyperlinks>
    <hyperlink ref="E42" r:id="rId1" display="https://www.broward.org/RecordsTaxesTreasury/TaxesFees/Pages/TouristDevelopmentTaxes.aspx" xr:uid="{83271581-F801-3747-BE1D-403442DEBED1}"/>
    <hyperlink ref="E44" r:id="rId2" display="http://floridarevenue.com/Forms_library/current/dr15dssyear2017.pdf" xr:uid="{791C398A-8EF1-7645-8F4D-15335A264C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6284-D2B2-584D-8592-5DD8BA1249B3}">
  <dimension ref="A1"/>
  <sheetViews>
    <sheetView workbookViewId="0"/>
  </sheetViews>
  <sheetFormatPr defaultColWidth="11.4257812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7"/>
  <sheetViews>
    <sheetView workbookViewId="0">
      <selection activeCell="G9" sqref="G9"/>
    </sheetView>
  </sheetViews>
  <sheetFormatPr defaultColWidth="12.7109375" defaultRowHeight="15" customHeight="1" x14ac:dyDescent="0.2"/>
  <cols>
    <col min="1" max="1" width="3.140625" customWidth="1"/>
    <col min="2" max="5" width="13.7109375" customWidth="1"/>
    <col min="6" max="6" width="2.140625" bestFit="1" customWidth="1"/>
    <col min="7" max="7" width="13.7109375" style="44" customWidth="1"/>
    <col min="8" max="8" width="13.7109375" customWidth="1"/>
    <col min="9" max="10" width="10.140625" customWidth="1"/>
    <col min="11" max="26" width="7" customWidth="1"/>
  </cols>
  <sheetData>
    <row r="1" spans="1:26" ht="15.75" customHeight="1" x14ac:dyDescent="0.25">
      <c r="B1" s="53" t="s">
        <v>48</v>
      </c>
      <c r="C1" s="54"/>
      <c r="D1" s="54"/>
      <c r="E1" s="54"/>
      <c r="F1" s="54"/>
      <c r="G1" s="30">
        <v>100000</v>
      </c>
      <c r="I1" s="1" t="s">
        <v>49</v>
      </c>
      <c r="J1">
        <v>1200</v>
      </c>
    </row>
    <row r="2" spans="1:26" ht="12.75" customHeight="1" x14ac:dyDescent="0.2">
      <c r="B2" s="52" t="s">
        <v>50</v>
      </c>
      <c r="C2" s="51"/>
      <c r="D2" s="51"/>
      <c r="E2" s="51"/>
      <c r="F2" s="51"/>
      <c r="G2" s="31">
        <f>$G1/12</f>
        <v>8333.3333333333339</v>
      </c>
    </row>
    <row r="3" spans="1:26" ht="15.75" customHeight="1" x14ac:dyDescent="0.25">
      <c r="B3" s="55" t="s">
        <v>51</v>
      </c>
      <c r="C3" s="49"/>
      <c r="D3" s="49"/>
      <c r="E3" s="49"/>
      <c r="F3" s="49"/>
      <c r="G3" s="32">
        <f>G2/12</f>
        <v>694.44444444444446</v>
      </c>
    </row>
    <row r="4" spans="1:26" ht="12" customHeight="1" x14ac:dyDescent="0.2">
      <c r="A4" s="3"/>
      <c r="B4" s="2"/>
      <c r="C4" s="2"/>
      <c r="D4" s="2"/>
      <c r="E4" s="2"/>
      <c r="F4" s="2"/>
      <c r="G4" s="3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B5" s="58" t="s">
        <v>52</v>
      </c>
      <c r="C5" s="59"/>
      <c r="D5" s="59"/>
      <c r="E5" s="59"/>
      <c r="F5" s="60"/>
      <c r="G5" s="34">
        <v>144000</v>
      </c>
      <c r="H5" s="3"/>
    </row>
    <row r="6" spans="1:26" ht="15.75" customHeight="1" x14ac:dyDescent="0.25">
      <c r="B6" s="56" t="s">
        <v>53</v>
      </c>
      <c r="C6" s="51"/>
      <c r="D6" s="51"/>
      <c r="E6" s="51"/>
      <c r="F6" s="57"/>
      <c r="G6" s="35">
        <f>G5*G7</f>
        <v>43200</v>
      </c>
    </row>
    <row r="7" spans="1:26" ht="12.75" customHeight="1" x14ac:dyDescent="0.2">
      <c r="B7" s="61" t="s">
        <v>54</v>
      </c>
      <c r="C7" s="51"/>
      <c r="D7" s="51"/>
      <c r="E7" s="51"/>
      <c r="F7" s="57"/>
      <c r="G7" s="36">
        <v>0.3</v>
      </c>
      <c r="H7" s="3" t="s">
        <v>55</v>
      </c>
    </row>
    <row r="8" spans="1:26" ht="15.75" customHeight="1" x14ac:dyDescent="0.25">
      <c r="B8" s="56" t="s">
        <v>56</v>
      </c>
      <c r="C8" s="51"/>
      <c r="D8" s="51"/>
      <c r="E8" s="51"/>
      <c r="F8" s="57"/>
      <c r="G8" s="35">
        <f>G5-G6</f>
        <v>100800</v>
      </c>
      <c r="H8" s="3"/>
    </row>
    <row r="9" spans="1:26" ht="15.75" customHeight="1" x14ac:dyDescent="0.25">
      <c r="B9" s="56" t="s">
        <v>57</v>
      </c>
      <c r="C9" s="51"/>
      <c r="D9" s="51"/>
      <c r="E9" s="51"/>
      <c r="F9" s="57"/>
      <c r="G9" s="37" t="e">
        <f>0-PMT($G41/1200,$G42,$G8,0,1)</f>
        <v>#NUM!</v>
      </c>
      <c r="H9" s="1" t="s">
        <v>58</v>
      </c>
    </row>
    <row r="10" spans="1:26" ht="15.75" customHeight="1" x14ac:dyDescent="0.25">
      <c r="B10" s="62" t="s">
        <v>59</v>
      </c>
      <c r="C10" s="63"/>
      <c r="D10" s="63"/>
      <c r="E10" s="63"/>
      <c r="F10" s="63"/>
      <c r="G10" s="38" t="e">
        <f>$G9+$G12+$G15+$G18+$G23</f>
        <v>#NUM!</v>
      </c>
    </row>
    <row r="11" spans="1:26" ht="15.75" customHeight="1" x14ac:dyDescent="0.25">
      <c r="B11" s="53" t="s">
        <v>60</v>
      </c>
      <c r="C11" s="54"/>
      <c r="D11" s="54"/>
      <c r="E11" s="54"/>
      <c r="F11" s="54"/>
      <c r="G11" s="39">
        <f>G5*0.02</f>
        <v>2880</v>
      </c>
    </row>
    <row r="12" spans="1:26" ht="12.75" customHeight="1" x14ac:dyDescent="0.2">
      <c r="B12" s="52" t="s">
        <v>61</v>
      </c>
      <c r="C12" s="51"/>
      <c r="D12" s="51"/>
      <c r="E12" s="51"/>
      <c r="F12" s="51"/>
      <c r="G12" s="40">
        <f>$G11/12</f>
        <v>240</v>
      </c>
      <c r="H12" s="1" t="s">
        <v>62</v>
      </c>
    </row>
    <row r="13" spans="1:26" ht="12.75" customHeight="1" x14ac:dyDescent="0.2">
      <c r="B13" s="52"/>
      <c r="C13" s="51"/>
      <c r="D13" s="51"/>
      <c r="E13" s="51"/>
      <c r="F13" s="51"/>
      <c r="G13" s="41"/>
    </row>
    <row r="14" spans="1:26" ht="15.75" customHeight="1" x14ac:dyDescent="0.25">
      <c r="B14" s="50" t="s">
        <v>63</v>
      </c>
      <c r="C14" s="51"/>
      <c r="D14" s="51"/>
      <c r="E14" s="51"/>
      <c r="F14" s="51"/>
      <c r="G14" s="42">
        <v>2568</v>
      </c>
      <c r="H14" s="1" t="s">
        <v>64</v>
      </c>
      <c r="J14" s="4"/>
    </row>
    <row r="15" spans="1:26" ht="12.75" customHeight="1" x14ac:dyDescent="0.2">
      <c r="B15" s="52" t="s">
        <v>65</v>
      </c>
      <c r="C15" s="51"/>
      <c r="D15" s="51"/>
      <c r="E15" s="51"/>
      <c r="F15" s="51"/>
      <c r="G15" s="40">
        <f>$G14/12</f>
        <v>214</v>
      </c>
      <c r="H15" s="1" t="s">
        <v>66</v>
      </c>
    </row>
    <row r="16" spans="1:26" ht="12.75" customHeight="1" x14ac:dyDescent="0.2">
      <c r="B16" s="52"/>
      <c r="C16" s="51"/>
      <c r="D16" s="51"/>
      <c r="E16" s="51"/>
      <c r="F16" s="51"/>
      <c r="G16" s="41"/>
    </row>
    <row r="17" spans="2:9" ht="15.75" customHeight="1" x14ac:dyDescent="0.25">
      <c r="B17" s="50" t="s">
        <v>67</v>
      </c>
      <c r="C17" s="51"/>
      <c r="D17" s="51"/>
      <c r="E17" s="51"/>
      <c r="F17" s="51"/>
      <c r="G17" s="42">
        <f>G5*0.01</f>
        <v>1440</v>
      </c>
      <c r="H17" s="1" t="s">
        <v>68</v>
      </c>
    </row>
    <row r="18" spans="2:9" ht="12.75" customHeight="1" x14ac:dyDescent="0.2">
      <c r="B18" s="52" t="s">
        <v>69</v>
      </c>
      <c r="C18" s="51"/>
      <c r="D18" s="51"/>
      <c r="E18" s="51"/>
      <c r="F18" s="51"/>
      <c r="G18" s="40">
        <f>$G17/12</f>
        <v>120</v>
      </c>
      <c r="H18" s="1" t="s">
        <v>70</v>
      </c>
    </row>
    <row r="19" spans="2:9" ht="15.75" x14ac:dyDescent="0.25">
      <c r="B19" s="50" t="s">
        <v>71</v>
      </c>
      <c r="C19" s="51"/>
      <c r="D19" s="51"/>
      <c r="E19" s="51"/>
      <c r="F19" s="51"/>
      <c r="G19" s="42">
        <f>J1*1</f>
        <v>1200</v>
      </c>
      <c r="H19" s="1" t="s">
        <v>72</v>
      </c>
    </row>
    <row r="20" spans="2:9" ht="12.75" customHeight="1" x14ac:dyDescent="0.2">
      <c r="B20" s="52" t="s">
        <v>69</v>
      </c>
      <c r="C20" s="51"/>
      <c r="D20" s="51"/>
      <c r="E20" s="51"/>
      <c r="F20" s="51"/>
      <c r="G20" s="40">
        <f>$G19/12</f>
        <v>100</v>
      </c>
      <c r="H20" s="1" t="s">
        <v>73</v>
      </c>
    </row>
    <row r="21" spans="2:9" ht="12.75" customHeight="1" x14ac:dyDescent="0.2">
      <c r="B21" s="45"/>
      <c r="C21" s="5"/>
      <c r="D21" s="5"/>
      <c r="E21" s="5"/>
      <c r="F21" s="5"/>
      <c r="G21" s="41"/>
      <c r="I21" s="1"/>
    </row>
    <row r="22" spans="2:9" ht="15.75" customHeight="1" x14ac:dyDescent="0.25">
      <c r="B22" s="50" t="s">
        <v>74</v>
      </c>
      <c r="C22" s="51"/>
      <c r="D22" s="51"/>
      <c r="E22" s="51"/>
      <c r="F22" s="51"/>
      <c r="G22" s="42">
        <v>2000</v>
      </c>
    </row>
    <row r="23" spans="2:9" ht="12.75" customHeight="1" x14ac:dyDescent="0.2">
      <c r="B23" s="48" t="s">
        <v>75</v>
      </c>
      <c r="C23" s="49"/>
      <c r="D23" s="49"/>
      <c r="E23" s="49"/>
      <c r="F23" s="49"/>
      <c r="G23" s="43">
        <f>$G22/12</f>
        <v>166.66666666666666</v>
      </c>
    </row>
    <row r="24" spans="2:9" ht="12" customHeight="1" x14ac:dyDescent="0.2"/>
    <row r="25" spans="2:9" ht="12" customHeight="1" x14ac:dyDescent="0.2"/>
    <row r="26" spans="2:9" ht="12" customHeight="1" x14ac:dyDescent="0.2"/>
    <row r="27" spans="2:9" ht="12" customHeight="1" x14ac:dyDescent="0.2"/>
    <row r="28" spans="2:9" ht="12" customHeight="1" x14ac:dyDescent="0.2"/>
    <row r="29" spans="2:9" ht="12" customHeight="1" x14ac:dyDescent="0.2">
      <c r="C29" s="4" t="s">
        <v>76</v>
      </c>
      <c r="G29" s="9"/>
    </row>
    <row r="30" spans="2:9" ht="15.75" customHeight="1" x14ac:dyDescent="0.2">
      <c r="C30" s="4" t="s">
        <v>77</v>
      </c>
      <c r="G30" s="9"/>
    </row>
    <row r="31" spans="2:9" ht="15.75" customHeight="1" x14ac:dyDescent="0.2">
      <c r="C31" s="4" t="s">
        <v>78</v>
      </c>
      <c r="G31" s="9"/>
    </row>
    <row r="32" spans="2:9" ht="12" customHeight="1" x14ac:dyDescent="0.2">
      <c r="G32" s="9"/>
    </row>
    <row r="33" spans="7:7" ht="15.75" customHeight="1" x14ac:dyDescent="0.2">
      <c r="G33" s="9"/>
    </row>
    <row r="34" spans="7:7" ht="12.75" customHeight="1" x14ac:dyDescent="0.2">
      <c r="G34" s="9"/>
    </row>
    <row r="35" spans="7:7" ht="15.75" customHeight="1" x14ac:dyDescent="0.2">
      <c r="G35" s="9"/>
    </row>
    <row r="36" spans="7:7" ht="12.75" customHeight="1" x14ac:dyDescent="0.2">
      <c r="G36" s="9"/>
    </row>
    <row r="37" spans="7:7" ht="12.75" customHeight="1" x14ac:dyDescent="0.2">
      <c r="G37" s="9"/>
    </row>
    <row r="38" spans="7:7" ht="12.75" customHeight="1" x14ac:dyDescent="0.2">
      <c r="G38" s="9"/>
    </row>
    <row r="39" spans="7:7" ht="12.75" customHeight="1" x14ac:dyDescent="0.2">
      <c r="G39" s="9"/>
    </row>
    <row r="40" spans="7:7" ht="12" customHeight="1" x14ac:dyDescent="0.2">
      <c r="G40" s="9"/>
    </row>
    <row r="41" spans="7:7" ht="15.75" customHeight="1" x14ac:dyDescent="0.2">
      <c r="G41" s="9"/>
    </row>
    <row r="42" spans="7:7" ht="15.75" customHeight="1" x14ac:dyDescent="0.2">
      <c r="G42" s="9"/>
    </row>
    <row r="43" spans="7:7" ht="12.75" hidden="1" customHeight="1" x14ac:dyDescent="0.2">
      <c r="G43" s="9"/>
    </row>
    <row r="44" spans="7:7" ht="12.75" hidden="1" customHeight="1" x14ac:dyDescent="0.2">
      <c r="G44" s="9"/>
    </row>
    <row r="45" spans="7:7" ht="12.75" customHeight="1" x14ac:dyDescent="0.2">
      <c r="G45" s="9"/>
    </row>
    <row r="46" spans="7:7" ht="12" customHeight="1" x14ac:dyDescent="0.2">
      <c r="G46" s="9"/>
    </row>
    <row r="47" spans="7:7" ht="12" customHeight="1" x14ac:dyDescent="0.2">
      <c r="G47" s="9"/>
    </row>
    <row r="48" spans="7:7" ht="12.75" customHeight="1" x14ac:dyDescent="0.2">
      <c r="G48" s="9"/>
    </row>
    <row r="49" spans="7:7" ht="12.75" customHeight="1" x14ac:dyDescent="0.2">
      <c r="G49" s="9"/>
    </row>
    <row r="50" spans="7:7" ht="12" customHeight="1" x14ac:dyDescent="0.2">
      <c r="G50" s="9"/>
    </row>
    <row r="51" spans="7:7" ht="15.75" customHeight="1" x14ac:dyDescent="0.2">
      <c r="G51" s="9"/>
    </row>
    <row r="52" spans="7:7" ht="12.75" customHeight="1" x14ac:dyDescent="0.2">
      <c r="G52" s="9"/>
    </row>
    <row r="53" spans="7:7" ht="15.75" customHeight="1" x14ac:dyDescent="0.2">
      <c r="G53" s="9"/>
    </row>
    <row r="54" spans="7:7" ht="15.75" customHeight="1" x14ac:dyDescent="0.2">
      <c r="G54" s="9"/>
    </row>
    <row r="55" spans="7:7" ht="12.75" customHeight="1" x14ac:dyDescent="0.2">
      <c r="G55" s="9"/>
    </row>
    <row r="56" spans="7:7" ht="12.75" customHeight="1" x14ac:dyDescent="0.2">
      <c r="G56" s="9"/>
    </row>
    <row r="57" spans="7:7" ht="12.75" customHeight="1" x14ac:dyDescent="0.2">
      <c r="G57" s="9"/>
    </row>
    <row r="58" spans="7:7" ht="12.75" customHeight="1" x14ac:dyDescent="0.2">
      <c r="G58" s="9"/>
    </row>
    <row r="59" spans="7:7" ht="12.75" customHeight="1" x14ac:dyDescent="0.2">
      <c r="G59" s="9"/>
    </row>
    <row r="60" spans="7:7" ht="12.75" customHeight="1" x14ac:dyDescent="0.2">
      <c r="G60" s="9"/>
    </row>
    <row r="61" spans="7:7" ht="12.75" customHeight="1" x14ac:dyDescent="0.2">
      <c r="G61" s="9"/>
    </row>
    <row r="62" spans="7:7" ht="12.75" customHeight="1" x14ac:dyDescent="0.2">
      <c r="G62" s="9"/>
    </row>
    <row r="63" spans="7:7" ht="12.75" customHeight="1" x14ac:dyDescent="0.2">
      <c r="G63" s="9"/>
    </row>
    <row r="64" spans="7:7" ht="12.75" customHeight="1" x14ac:dyDescent="0.2">
      <c r="G64" s="9"/>
    </row>
    <row r="65" spans="7:7" ht="12.75" customHeight="1" x14ac:dyDescent="0.2">
      <c r="G65" s="9"/>
    </row>
    <row r="66" spans="7:7" ht="12.75" customHeight="1" x14ac:dyDescent="0.2">
      <c r="G66" s="9"/>
    </row>
    <row r="67" spans="7:7" ht="12.75" customHeight="1" x14ac:dyDescent="0.2">
      <c r="G67" s="9"/>
    </row>
    <row r="68" spans="7:7" ht="12.75" customHeight="1" x14ac:dyDescent="0.2">
      <c r="G68" s="9"/>
    </row>
    <row r="69" spans="7:7" ht="12.75" customHeight="1" x14ac:dyDescent="0.2">
      <c r="G69" s="9"/>
    </row>
    <row r="70" spans="7:7" ht="12.75" customHeight="1" x14ac:dyDescent="0.2">
      <c r="G70" s="9"/>
    </row>
    <row r="71" spans="7:7" ht="12.75" customHeight="1" x14ac:dyDescent="0.2">
      <c r="G71" s="9"/>
    </row>
    <row r="72" spans="7:7" ht="12.75" customHeight="1" x14ac:dyDescent="0.2">
      <c r="G72" s="9"/>
    </row>
    <row r="73" spans="7:7" ht="12.75" customHeight="1" x14ac:dyDescent="0.2">
      <c r="G73" s="9"/>
    </row>
    <row r="74" spans="7:7" ht="12.75" customHeight="1" x14ac:dyDescent="0.2">
      <c r="G74" s="9"/>
    </row>
    <row r="75" spans="7:7" ht="12.75" customHeight="1" x14ac:dyDescent="0.2">
      <c r="G75" s="9"/>
    </row>
    <row r="76" spans="7:7" ht="12.75" customHeight="1" x14ac:dyDescent="0.2">
      <c r="G76" s="9"/>
    </row>
    <row r="77" spans="7:7" ht="12.75" customHeight="1" x14ac:dyDescent="0.2">
      <c r="G77" s="9"/>
    </row>
    <row r="78" spans="7:7" ht="12.75" customHeight="1" x14ac:dyDescent="0.2">
      <c r="G78" s="9"/>
    </row>
    <row r="79" spans="7:7" ht="12.75" customHeight="1" x14ac:dyDescent="0.2">
      <c r="G79" s="9"/>
    </row>
    <row r="80" spans="7:7" ht="12.75" customHeight="1" x14ac:dyDescent="0.2">
      <c r="G80" s="9"/>
    </row>
    <row r="81" spans="7:7" ht="12.75" customHeight="1" x14ac:dyDescent="0.2">
      <c r="G81" s="9"/>
    </row>
    <row r="82" spans="7:7" ht="12.75" customHeight="1" x14ac:dyDescent="0.2">
      <c r="G82" s="9"/>
    </row>
    <row r="83" spans="7:7" ht="12.75" customHeight="1" x14ac:dyDescent="0.2">
      <c r="G83" s="9"/>
    </row>
    <row r="84" spans="7:7" ht="12.75" customHeight="1" x14ac:dyDescent="0.2">
      <c r="G84" s="9"/>
    </row>
    <row r="85" spans="7:7" ht="12.75" customHeight="1" x14ac:dyDescent="0.2">
      <c r="G85" s="9"/>
    </row>
    <row r="86" spans="7:7" ht="12.75" customHeight="1" x14ac:dyDescent="0.2">
      <c r="G86" s="9"/>
    </row>
    <row r="87" spans="7:7" ht="12.75" customHeight="1" x14ac:dyDescent="0.2">
      <c r="G87" s="9"/>
    </row>
    <row r="88" spans="7:7" ht="12.75" customHeight="1" x14ac:dyDescent="0.2">
      <c r="G88" s="9"/>
    </row>
    <row r="89" spans="7:7" ht="12.75" customHeight="1" x14ac:dyDescent="0.2">
      <c r="G89" s="9"/>
    </row>
    <row r="90" spans="7:7" ht="12.75" customHeight="1" x14ac:dyDescent="0.2">
      <c r="G90" s="9"/>
    </row>
    <row r="91" spans="7:7" ht="12.75" customHeight="1" x14ac:dyDescent="0.2">
      <c r="G91" s="9"/>
    </row>
    <row r="92" spans="7:7" ht="12.75" customHeight="1" x14ac:dyDescent="0.2">
      <c r="G92" s="9"/>
    </row>
    <row r="93" spans="7:7" ht="12.75" customHeight="1" x14ac:dyDescent="0.2">
      <c r="G93" s="9"/>
    </row>
    <row r="94" spans="7:7" ht="12.75" customHeight="1" x14ac:dyDescent="0.2">
      <c r="G94" s="9"/>
    </row>
    <row r="95" spans="7:7" ht="12.75" customHeight="1" x14ac:dyDescent="0.2">
      <c r="G95" s="9"/>
    </row>
    <row r="96" spans="7:7" ht="12.75" customHeight="1" x14ac:dyDescent="0.2">
      <c r="G96" s="9"/>
    </row>
    <row r="97" spans="7:7" ht="12.75" customHeight="1" x14ac:dyDescent="0.2">
      <c r="G97" s="9"/>
    </row>
    <row r="98" spans="7:7" ht="12.75" customHeight="1" x14ac:dyDescent="0.2">
      <c r="G98" s="9"/>
    </row>
    <row r="99" spans="7:7" ht="12.75" customHeight="1" x14ac:dyDescent="0.2">
      <c r="G99" s="9"/>
    </row>
    <row r="100" spans="7:7" ht="12.75" customHeight="1" x14ac:dyDescent="0.2">
      <c r="G100" s="9"/>
    </row>
    <row r="101" spans="7:7" ht="12.75" customHeight="1" x14ac:dyDescent="0.2">
      <c r="G101" s="9"/>
    </row>
    <row r="102" spans="7:7" ht="12.75" customHeight="1" x14ac:dyDescent="0.2">
      <c r="G102" s="9"/>
    </row>
    <row r="103" spans="7:7" ht="12.75" customHeight="1" x14ac:dyDescent="0.2">
      <c r="G103" s="9"/>
    </row>
    <row r="104" spans="7:7" ht="12.75" customHeight="1" x14ac:dyDescent="0.2">
      <c r="G104" s="9"/>
    </row>
    <row r="105" spans="7:7" ht="12.75" customHeight="1" x14ac:dyDescent="0.2">
      <c r="G105" s="9"/>
    </row>
    <row r="106" spans="7:7" ht="12.75" customHeight="1" x14ac:dyDescent="0.2">
      <c r="G106" s="9"/>
    </row>
    <row r="107" spans="7:7" ht="12.75" customHeight="1" x14ac:dyDescent="0.2">
      <c r="G107" s="9"/>
    </row>
    <row r="108" spans="7:7" ht="12.75" customHeight="1" x14ac:dyDescent="0.2">
      <c r="G108" s="9"/>
    </row>
    <row r="109" spans="7:7" ht="12.75" customHeight="1" x14ac:dyDescent="0.2">
      <c r="G109" s="9"/>
    </row>
    <row r="110" spans="7:7" ht="12.75" customHeight="1" x14ac:dyDescent="0.2">
      <c r="G110" s="9"/>
    </row>
    <row r="111" spans="7:7" ht="12.75" customHeight="1" x14ac:dyDescent="0.2">
      <c r="G111" s="9"/>
    </row>
    <row r="112" spans="7:7" ht="12.75" customHeight="1" x14ac:dyDescent="0.2">
      <c r="G112" s="9"/>
    </row>
    <row r="113" spans="7:7" ht="12.75" customHeight="1" x14ac:dyDescent="0.2">
      <c r="G113" s="9"/>
    </row>
    <row r="114" spans="7:7" ht="12.75" customHeight="1" x14ac:dyDescent="0.2">
      <c r="G114" s="9"/>
    </row>
    <row r="115" spans="7:7" ht="12.75" customHeight="1" x14ac:dyDescent="0.2">
      <c r="G115" s="9"/>
    </row>
    <row r="116" spans="7:7" ht="12.75" customHeight="1" x14ac:dyDescent="0.2">
      <c r="G116" s="9"/>
    </row>
    <row r="117" spans="7:7" ht="12.75" customHeight="1" x14ac:dyDescent="0.2">
      <c r="G117" s="9"/>
    </row>
    <row r="118" spans="7:7" ht="12.75" customHeight="1" x14ac:dyDescent="0.2">
      <c r="G118" s="9"/>
    </row>
    <row r="119" spans="7:7" ht="12.75" customHeight="1" x14ac:dyDescent="0.2">
      <c r="G119" s="9"/>
    </row>
    <row r="120" spans="7:7" ht="12.75" customHeight="1" x14ac:dyDescent="0.2">
      <c r="G120" s="9"/>
    </row>
    <row r="121" spans="7:7" ht="12.75" customHeight="1" x14ac:dyDescent="0.2">
      <c r="G121" s="9"/>
    </row>
    <row r="122" spans="7:7" ht="12.75" customHeight="1" x14ac:dyDescent="0.2">
      <c r="G122" s="9"/>
    </row>
    <row r="123" spans="7:7" ht="12.75" customHeight="1" x14ac:dyDescent="0.2">
      <c r="G123" s="9"/>
    </row>
    <row r="124" spans="7:7" ht="12.75" customHeight="1" x14ac:dyDescent="0.2">
      <c r="G124" s="9"/>
    </row>
    <row r="125" spans="7:7" ht="12.75" customHeight="1" x14ac:dyDescent="0.2">
      <c r="G125" s="9"/>
    </row>
    <row r="126" spans="7:7" ht="12.75" customHeight="1" x14ac:dyDescent="0.2">
      <c r="G126" s="9"/>
    </row>
    <row r="127" spans="7:7" ht="12.75" customHeight="1" x14ac:dyDescent="0.2">
      <c r="G127" s="9"/>
    </row>
    <row r="128" spans="7:7" ht="12.75" customHeight="1" x14ac:dyDescent="0.2">
      <c r="G128" s="9"/>
    </row>
    <row r="129" spans="7:7" ht="12.75" customHeight="1" x14ac:dyDescent="0.2">
      <c r="G129" s="9"/>
    </row>
    <row r="130" spans="7:7" ht="12.75" customHeight="1" x14ac:dyDescent="0.2">
      <c r="G130" s="9"/>
    </row>
    <row r="131" spans="7:7" ht="12.75" customHeight="1" x14ac:dyDescent="0.2">
      <c r="G131" s="9"/>
    </row>
    <row r="132" spans="7:7" ht="12.75" customHeight="1" x14ac:dyDescent="0.2">
      <c r="G132" s="9"/>
    </row>
    <row r="133" spans="7:7" ht="12.75" customHeight="1" x14ac:dyDescent="0.2">
      <c r="G133" s="9"/>
    </row>
    <row r="134" spans="7:7" ht="12.75" customHeight="1" x14ac:dyDescent="0.2">
      <c r="G134" s="9"/>
    </row>
    <row r="135" spans="7:7" ht="12.75" customHeight="1" x14ac:dyDescent="0.2">
      <c r="G135" s="9"/>
    </row>
    <row r="136" spans="7:7" ht="12.75" customHeight="1" x14ac:dyDescent="0.2">
      <c r="G136" s="9"/>
    </row>
    <row r="137" spans="7:7" ht="12.75" customHeight="1" x14ac:dyDescent="0.2">
      <c r="G137" s="9"/>
    </row>
    <row r="138" spans="7:7" ht="12.75" customHeight="1" x14ac:dyDescent="0.2">
      <c r="G138" s="9"/>
    </row>
    <row r="139" spans="7:7" ht="12.75" customHeight="1" x14ac:dyDescent="0.2">
      <c r="G139" s="9"/>
    </row>
    <row r="140" spans="7:7" ht="12.75" customHeight="1" x14ac:dyDescent="0.2">
      <c r="G140" s="9"/>
    </row>
    <row r="141" spans="7:7" ht="12.75" customHeight="1" x14ac:dyDescent="0.2">
      <c r="G141" s="9"/>
    </row>
    <row r="142" spans="7:7" ht="12.75" customHeight="1" x14ac:dyDescent="0.2">
      <c r="G142" s="9"/>
    </row>
    <row r="143" spans="7:7" ht="12.75" customHeight="1" x14ac:dyDescent="0.2">
      <c r="G143" s="9"/>
    </row>
    <row r="144" spans="7:7" ht="12.75" customHeight="1" x14ac:dyDescent="0.2">
      <c r="G144" s="9"/>
    </row>
    <row r="145" spans="7:7" ht="12.75" customHeight="1" x14ac:dyDescent="0.2">
      <c r="G145" s="9"/>
    </row>
    <row r="146" spans="7:7" ht="12.75" customHeight="1" x14ac:dyDescent="0.2">
      <c r="G146" s="9"/>
    </row>
    <row r="147" spans="7:7" ht="12.75" customHeight="1" x14ac:dyDescent="0.2">
      <c r="G147" s="9"/>
    </row>
    <row r="148" spans="7:7" ht="12.75" customHeight="1" x14ac:dyDescent="0.2">
      <c r="G148" s="9"/>
    </row>
    <row r="149" spans="7:7" ht="12.75" customHeight="1" x14ac:dyDescent="0.2">
      <c r="G149" s="9"/>
    </row>
    <row r="150" spans="7:7" ht="12.75" customHeight="1" x14ac:dyDescent="0.2">
      <c r="G150" s="9"/>
    </row>
    <row r="151" spans="7:7" ht="12.75" customHeight="1" x14ac:dyDescent="0.2">
      <c r="G151" s="9"/>
    </row>
    <row r="152" spans="7:7" ht="12.75" customHeight="1" x14ac:dyDescent="0.2">
      <c r="G152" s="9"/>
    </row>
    <row r="153" spans="7:7" ht="12.75" customHeight="1" x14ac:dyDescent="0.2"/>
    <row r="154" spans="7:7" ht="12.75" customHeight="1" x14ac:dyDescent="0.2"/>
    <row r="155" spans="7:7" ht="12.75" customHeight="1" x14ac:dyDescent="0.2"/>
    <row r="156" spans="7:7" ht="12.75" customHeight="1" x14ac:dyDescent="0.2"/>
    <row r="157" spans="7:7" ht="12.75" customHeight="1" x14ac:dyDescent="0.2"/>
    <row r="158" spans="7:7" ht="12.75" customHeight="1" x14ac:dyDescent="0.2"/>
    <row r="159" spans="7:7" ht="12.75" customHeight="1" x14ac:dyDescent="0.2"/>
    <row r="160" spans="7:7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</sheetData>
  <mergeCells count="21">
    <mergeCell ref="B15:F15"/>
    <mergeCell ref="B16:F16"/>
    <mergeCell ref="B17:F17"/>
    <mergeCell ref="B18:F18"/>
    <mergeCell ref="B19:F19"/>
    <mergeCell ref="B23:F23"/>
    <mergeCell ref="B22:F22"/>
    <mergeCell ref="B20:F20"/>
    <mergeCell ref="B14:F14"/>
    <mergeCell ref="B1:F1"/>
    <mergeCell ref="B2:F2"/>
    <mergeCell ref="B3:F3"/>
    <mergeCell ref="B11:F11"/>
    <mergeCell ref="B12:F12"/>
    <mergeCell ref="B13:F13"/>
    <mergeCell ref="B8:F8"/>
    <mergeCell ref="B5:F5"/>
    <mergeCell ref="B6:F6"/>
    <mergeCell ref="B7:F7"/>
    <mergeCell ref="B9:F9"/>
    <mergeCell ref="B10:F10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5A46B-38F1-4D82-8EB1-28641BFE7C04}">
  <dimension ref="A1:J7"/>
  <sheetViews>
    <sheetView tabSelected="1" workbookViewId="0">
      <selection sqref="A1:J7"/>
    </sheetView>
  </sheetViews>
  <sheetFormatPr defaultRowHeight="12.75" x14ac:dyDescent="0.2"/>
  <cols>
    <col min="1" max="1" width="21.85546875" customWidth="1"/>
    <col min="2" max="2" width="19" bestFit="1" customWidth="1"/>
    <col min="3" max="3" width="19.140625" bestFit="1" customWidth="1"/>
    <col min="4" max="4" width="21.5703125" bestFit="1" customWidth="1"/>
    <col min="5" max="5" width="13.85546875" bestFit="1" customWidth="1"/>
    <col min="7" max="7" width="20.7109375" bestFit="1" customWidth="1"/>
    <col min="8" max="8" width="14" bestFit="1" customWidth="1"/>
    <col min="9" max="9" width="17.85546875" bestFit="1" customWidth="1"/>
    <col min="10" max="10" width="17.7109375" customWidth="1"/>
  </cols>
  <sheetData>
    <row r="1" spans="1:10" x14ac:dyDescent="0.2">
      <c r="A1" s="46" t="s">
        <v>79</v>
      </c>
      <c r="B1" s="46" t="s">
        <v>80</v>
      </c>
      <c r="C1" s="46" t="s">
        <v>81</v>
      </c>
      <c r="D1" s="46" t="s">
        <v>82</v>
      </c>
      <c r="E1" s="46" t="s">
        <v>83</v>
      </c>
      <c r="F1" s="46" t="s">
        <v>84</v>
      </c>
      <c r="G1" s="46" t="s">
        <v>85</v>
      </c>
      <c r="H1" s="46" t="s">
        <v>86</v>
      </c>
      <c r="I1" s="46" t="s">
        <v>87</v>
      </c>
      <c r="J1" s="46" t="s">
        <v>88</v>
      </c>
    </row>
    <row r="2" spans="1:10" x14ac:dyDescent="0.2">
      <c r="A2" s="47">
        <v>400000</v>
      </c>
      <c r="B2" s="47">
        <v>120000</v>
      </c>
      <c r="C2" s="47">
        <v>1337</v>
      </c>
      <c r="D2" s="47">
        <v>267</v>
      </c>
      <c r="E2" s="47">
        <v>330</v>
      </c>
      <c r="F2" s="47">
        <v>1934</v>
      </c>
      <c r="G2" s="47">
        <v>333</v>
      </c>
      <c r="H2" s="47">
        <v>167</v>
      </c>
      <c r="I2" s="47">
        <v>2434</v>
      </c>
      <c r="J2" s="47">
        <v>29212</v>
      </c>
    </row>
    <row r="3" spans="1:10" x14ac:dyDescent="0.2">
      <c r="A3" s="47">
        <v>500000</v>
      </c>
      <c r="B3" s="47">
        <v>150000</v>
      </c>
      <c r="C3" s="47">
        <v>1671</v>
      </c>
      <c r="D3" s="47">
        <v>333</v>
      </c>
      <c r="E3" s="47">
        <v>413</v>
      </c>
      <c r="F3" s="47">
        <v>2417</v>
      </c>
      <c r="G3" s="47">
        <v>417</v>
      </c>
      <c r="H3" s="47">
        <v>167</v>
      </c>
      <c r="I3" s="47">
        <v>3001</v>
      </c>
      <c r="J3" s="47">
        <v>36008</v>
      </c>
    </row>
    <row r="4" spans="1:10" x14ac:dyDescent="0.2">
      <c r="A4" s="47">
        <v>600000</v>
      </c>
      <c r="B4" s="47">
        <v>180000</v>
      </c>
      <c r="C4" s="47">
        <v>2005</v>
      </c>
      <c r="D4" s="47">
        <v>400</v>
      </c>
      <c r="E4" s="47">
        <v>495</v>
      </c>
      <c r="F4" s="47">
        <v>2900</v>
      </c>
      <c r="G4" s="47">
        <v>500</v>
      </c>
      <c r="H4" s="47">
        <v>167</v>
      </c>
      <c r="I4" s="47">
        <v>3567</v>
      </c>
      <c r="J4" s="47">
        <v>42804</v>
      </c>
    </row>
    <row r="5" spans="1:10" x14ac:dyDescent="0.2">
      <c r="A5" s="47">
        <v>650000</v>
      </c>
      <c r="B5" s="47">
        <v>195000</v>
      </c>
      <c r="C5" s="47">
        <v>2172</v>
      </c>
      <c r="D5" s="47">
        <v>433</v>
      </c>
      <c r="E5" s="47">
        <v>406</v>
      </c>
      <c r="F5" s="47">
        <v>3011</v>
      </c>
      <c r="G5" s="47">
        <v>542</v>
      </c>
      <c r="H5" s="47">
        <v>167</v>
      </c>
      <c r="I5" s="47">
        <v>3720</v>
      </c>
      <c r="J5" s="47">
        <v>44636</v>
      </c>
    </row>
    <row r="6" spans="1:10" x14ac:dyDescent="0.2">
      <c r="A6" s="47">
        <v>700000</v>
      </c>
      <c r="B6" s="47">
        <v>210000</v>
      </c>
      <c r="C6" s="47">
        <v>2339</v>
      </c>
      <c r="D6" s="47">
        <v>467</v>
      </c>
      <c r="E6" s="47">
        <v>578</v>
      </c>
      <c r="F6" s="47">
        <v>3384</v>
      </c>
      <c r="G6" s="47">
        <v>583</v>
      </c>
      <c r="H6" s="47">
        <v>167</v>
      </c>
      <c r="I6" s="47">
        <v>4134</v>
      </c>
      <c r="J6" s="47">
        <v>49612</v>
      </c>
    </row>
    <row r="7" spans="1:10" x14ac:dyDescent="0.2">
      <c r="A7" s="47">
        <v>800000</v>
      </c>
      <c r="B7" s="47">
        <v>240000</v>
      </c>
      <c r="C7" s="47">
        <v>2674</v>
      </c>
      <c r="D7" s="47">
        <v>533</v>
      </c>
      <c r="E7" s="47">
        <v>660</v>
      </c>
      <c r="F7" s="47">
        <v>3867</v>
      </c>
      <c r="G7" s="47">
        <v>667</v>
      </c>
      <c r="H7" s="47">
        <v>167</v>
      </c>
      <c r="I7" s="47">
        <v>4701</v>
      </c>
      <c r="J7" s="47">
        <v>56408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Home Cost Sheet</vt:lpstr>
      <vt:lpstr>Total Home Costs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Harry McKaig</cp:lastModifiedBy>
  <cp:revision/>
  <dcterms:created xsi:type="dcterms:W3CDTF">2022-12-12T18:27:55Z</dcterms:created>
  <dcterms:modified xsi:type="dcterms:W3CDTF">2022-12-15T19:23:30Z</dcterms:modified>
  <cp:category/>
  <cp:contentStatus/>
</cp:coreProperties>
</file>