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hreish\Desktop\SORC 05-2023\5DoF re cal\"/>
    </mc:Choice>
  </mc:AlternateContent>
  <xr:revisionPtr revIDLastSave="0" documentId="13_ncr:1_{7378E75B-62B4-4295-A928-CC7D4DD6E1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 for Tyler analysis" sheetId="6" r:id="rId1"/>
    <sheet name="mapping 05182023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5" l="1"/>
  <c r="E27" i="5"/>
  <c r="F27" i="5"/>
  <c r="G27" i="5"/>
  <c r="C27" i="5"/>
  <c r="D53" i="5"/>
  <c r="E53" i="5"/>
  <c r="F53" i="5"/>
  <c r="G53" i="5"/>
  <c r="C53" i="5"/>
  <c r="J33" i="5" l="1"/>
  <c r="J34" i="5"/>
  <c r="J32" i="5"/>
  <c r="K47" i="5"/>
  <c r="L47" i="5" s="1"/>
  <c r="K35" i="5"/>
  <c r="L35" i="5" s="1"/>
  <c r="K9" i="5"/>
  <c r="Q9" i="5" s="1"/>
  <c r="K21" i="5"/>
  <c r="Q21" i="5" s="1"/>
  <c r="Q47" i="5"/>
  <c r="P47" i="5"/>
  <c r="Q35" i="5"/>
  <c r="P35" i="5"/>
  <c r="P9" i="5"/>
  <c r="P21" i="5"/>
  <c r="L9" i="5" l="1"/>
  <c r="M9" i="5" s="1"/>
  <c r="S9" i="5" s="1"/>
  <c r="M35" i="5"/>
  <c r="R35" i="5"/>
  <c r="J39" i="5"/>
  <c r="K39" i="5" s="1"/>
  <c r="J36" i="5"/>
  <c r="P36" i="5" s="1"/>
  <c r="L21" i="5"/>
  <c r="J43" i="5"/>
  <c r="P43" i="5" s="1"/>
  <c r="J40" i="5"/>
  <c r="P40" i="5" s="1"/>
  <c r="J37" i="5"/>
  <c r="P37" i="5" s="1"/>
  <c r="J44" i="5"/>
  <c r="P44" i="5" s="1"/>
  <c r="P34" i="5"/>
  <c r="J41" i="5"/>
  <c r="P41" i="5" s="1"/>
  <c r="J38" i="5"/>
  <c r="P38" i="5" s="1"/>
  <c r="K32" i="5"/>
  <c r="Q32" i="5" s="1"/>
  <c r="P32" i="5"/>
  <c r="R47" i="5"/>
  <c r="M47" i="5"/>
  <c r="P33" i="5"/>
  <c r="K34" i="5"/>
  <c r="J42" i="5"/>
  <c r="K33" i="5"/>
  <c r="J45" i="5"/>
  <c r="J46" i="5"/>
  <c r="K46" i="5" s="1"/>
  <c r="L46" i="5" s="1"/>
  <c r="R9" i="5" l="1"/>
  <c r="N9" i="5"/>
  <c r="T9" i="5" s="1"/>
  <c r="K40" i="5"/>
  <c r="L40" i="5" s="1"/>
  <c r="K37" i="5"/>
  <c r="Q37" i="5" s="1"/>
  <c r="J49" i="5"/>
  <c r="K49" i="5" s="1"/>
  <c r="K36" i="5"/>
  <c r="Q36" i="5" s="1"/>
  <c r="P39" i="5"/>
  <c r="K44" i="5"/>
  <c r="Q44" i="5" s="1"/>
  <c r="M21" i="5"/>
  <c r="R21" i="5"/>
  <c r="K43" i="5"/>
  <c r="Q43" i="5" s="1"/>
  <c r="N35" i="5"/>
  <c r="T35" i="5" s="1"/>
  <c r="S35" i="5"/>
  <c r="L32" i="5"/>
  <c r="M32" i="5" s="1"/>
  <c r="K38" i="5"/>
  <c r="Q38" i="5" s="1"/>
  <c r="J52" i="5"/>
  <c r="J50" i="5"/>
  <c r="J48" i="5"/>
  <c r="K45" i="5"/>
  <c r="P45" i="5"/>
  <c r="J51" i="5"/>
  <c r="P51" i="5" s="1"/>
  <c r="K41" i="5"/>
  <c r="Q41" i="5" s="1"/>
  <c r="P46" i="5"/>
  <c r="Q46" i="5"/>
  <c r="L34" i="5"/>
  <c r="Q34" i="5"/>
  <c r="L39" i="5"/>
  <c r="Q39" i="5"/>
  <c r="R46" i="5"/>
  <c r="M46" i="5"/>
  <c r="L33" i="5"/>
  <c r="Q33" i="5"/>
  <c r="K42" i="5"/>
  <c r="P42" i="5"/>
  <c r="S47" i="5"/>
  <c r="N47" i="5"/>
  <c r="T47" i="5" s="1"/>
  <c r="J20" i="5"/>
  <c r="J19" i="5"/>
  <c r="J8" i="5"/>
  <c r="J7" i="5"/>
  <c r="J6" i="5"/>
  <c r="L37" i="5" l="1"/>
  <c r="M37" i="5" s="1"/>
  <c r="Q40" i="5"/>
  <c r="P49" i="5"/>
  <c r="L36" i="5"/>
  <c r="R36" i="5" s="1"/>
  <c r="L44" i="5"/>
  <c r="R44" i="5" s="1"/>
  <c r="L43" i="5"/>
  <c r="R43" i="5" s="1"/>
  <c r="L38" i="5"/>
  <c r="R38" i="5" s="1"/>
  <c r="R32" i="5"/>
  <c r="S21" i="5"/>
  <c r="N21" i="5"/>
  <c r="T21" i="5" s="1"/>
  <c r="K6" i="5"/>
  <c r="J16" i="5"/>
  <c r="J13" i="5"/>
  <c r="J10" i="5"/>
  <c r="L41" i="5"/>
  <c r="R41" i="5" s="1"/>
  <c r="P7" i="5"/>
  <c r="K7" i="5"/>
  <c r="J14" i="5"/>
  <c r="J17" i="5"/>
  <c r="J11" i="5"/>
  <c r="L45" i="5"/>
  <c r="Q45" i="5"/>
  <c r="P8" i="5"/>
  <c r="J12" i="5"/>
  <c r="J15" i="5"/>
  <c r="K8" i="5"/>
  <c r="J18" i="5"/>
  <c r="K51" i="5"/>
  <c r="Q51" i="5" s="1"/>
  <c r="K48" i="5"/>
  <c r="P48" i="5"/>
  <c r="P53" i="5" s="1"/>
  <c r="J24" i="5"/>
  <c r="P19" i="5"/>
  <c r="J26" i="5"/>
  <c r="K19" i="5"/>
  <c r="P50" i="5"/>
  <c r="K50" i="5"/>
  <c r="K20" i="5"/>
  <c r="P20" i="5"/>
  <c r="K52" i="5"/>
  <c r="P52" i="5"/>
  <c r="S32" i="5"/>
  <c r="N32" i="5"/>
  <c r="T32" i="5" s="1"/>
  <c r="S46" i="5"/>
  <c r="N46" i="5"/>
  <c r="T46" i="5" s="1"/>
  <c r="M39" i="5"/>
  <c r="R39" i="5"/>
  <c r="R34" i="5"/>
  <c r="M34" i="5"/>
  <c r="R40" i="5"/>
  <c r="M40" i="5"/>
  <c r="L42" i="5"/>
  <c r="Q42" i="5"/>
  <c r="L49" i="5"/>
  <c r="Q49" i="5"/>
  <c r="R33" i="5"/>
  <c r="M33" i="5"/>
  <c r="J22" i="5"/>
  <c r="J23" i="5"/>
  <c r="J25" i="5"/>
  <c r="P6" i="5"/>
  <c r="R37" i="5" l="1"/>
  <c r="L51" i="5"/>
  <c r="R51" i="5" s="1"/>
  <c r="M43" i="5"/>
  <c r="M38" i="5"/>
  <c r="S38" i="5" s="1"/>
  <c r="M44" i="5"/>
  <c r="S44" i="5" s="1"/>
  <c r="M36" i="5"/>
  <c r="N36" i="5"/>
  <c r="T36" i="5" s="1"/>
  <c r="S36" i="5"/>
  <c r="L8" i="5"/>
  <c r="Q8" i="5"/>
  <c r="K15" i="5"/>
  <c r="P15" i="5"/>
  <c r="P25" i="5"/>
  <c r="K25" i="5"/>
  <c r="P12" i="5"/>
  <c r="K12" i="5"/>
  <c r="L52" i="5"/>
  <c r="Q52" i="5"/>
  <c r="K23" i="5"/>
  <c r="P23" i="5"/>
  <c r="P22" i="5"/>
  <c r="K22" i="5"/>
  <c r="L20" i="5"/>
  <c r="Q20" i="5"/>
  <c r="M45" i="5"/>
  <c r="R45" i="5"/>
  <c r="Q50" i="5"/>
  <c r="L50" i="5"/>
  <c r="K11" i="5"/>
  <c r="P11" i="5"/>
  <c r="K17" i="5"/>
  <c r="P17" i="5"/>
  <c r="Q19" i="5"/>
  <c r="L19" i="5"/>
  <c r="P14" i="5"/>
  <c r="K14" i="5"/>
  <c r="K26" i="5"/>
  <c r="P26" i="5"/>
  <c r="Q7" i="5"/>
  <c r="L7" i="5"/>
  <c r="K24" i="5"/>
  <c r="P24" i="5"/>
  <c r="M41" i="5"/>
  <c r="N41" i="5" s="1"/>
  <c r="T41" i="5" s="1"/>
  <c r="P10" i="5"/>
  <c r="K10" i="5"/>
  <c r="L10" i="5" s="1"/>
  <c r="L48" i="5"/>
  <c r="Q48" i="5"/>
  <c r="P13" i="5"/>
  <c r="K13" i="5"/>
  <c r="P16" i="5"/>
  <c r="K16" i="5"/>
  <c r="P18" i="5"/>
  <c r="K18" i="5"/>
  <c r="Q6" i="5"/>
  <c r="L6" i="5"/>
  <c r="M49" i="5"/>
  <c r="R49" i="5"/>
  <c r="M42" i="5"/>
  <c r="R42" i="5"/>
  <c r="S33" i="5"/>
  <c r="N33" i="5"/>
  <c r="T33" i="5" s="1"/>
  <c r="N37" i="5"/>
  <c r="T37" i="5" s="1"/>
  <c r="S37" i="5"/>
  <c r="S40" i="5"/>
  <c r="N40" i="5"/>
  <c r="T40" i="5" s="1"/>
  <c r="S34" i="5"/>
  <c r="N34" i="5"/>
  <c r="T34" i="5" s="1"/>
  <c r="N39" i="5"/>
  <c r="T39" i="5" s="1"/>
  <c r="S39" i="5"/>
  <c r="S43" i="5"/>
  <c r="N43" i="5"/>
  <c r="T43" i="5" s="1"/>
  <c r="C54" i="5"/>
  <c r="C55" i="5" s="1"/>
  <c r="P27" i="5" l="1"/>
  <c r="C28" i="5" s="1"/>
  <c r="C29" i="5" s="1"/>
  <c r="M51" i="5"/>
  <c r="S51" i="5" s="1"/>
  <c r="Q53" i="5"/>
  <c r="D54" i="5" s="1"/>
  <c r="D55" i="5" s="1"/>
  <c r="N38" i="5"/>
  <c r="T38" i="5" s="1"/>
  <c r="S41" i="5"/>
  <c r="N44" i="5"/>
  <c r="T44" i="5" s="1"/>
  <c r="Q10" i="5"/>
  <c r="Q26" i="5"/>
  <c r="L26" i="5"/>
  <c r="Q18" i="5"/>
  <c r="L18" i="5"/>
  <c r="Q23" i="5"/>
  <c r="L23" i="5"/>
  <c r="L14" i="5"/>
  <c r="Q14" i="5"/>
  <c r="Q22" i="5"/>
  <c r="L22" i="5"/>
  <c r="L16" i="5"/>
  <c r="Q16" i="5"/>
  <c r="M19" i="5"/>
  <c r="R19" i="5"/>
  <c r="Q13" i="5"/>
  <c r="L13" i="5"/>
  <c r="M13" i="5" s="1"/>
  <c r="M52" i="5"/>
  <c r="R52" i="5"/>
  <c r="L12" i="5"/>
  <c r="Q12" i="5"/>
  <c r="Q17" i="5"/>
  <c r="L17" i="5"/>
  <c r="M48" i="5"/>
  <c r="R48" i="5"/>
  <c r="L25" i="5"/>
  <c r="Q25" i="5"/>
  <c r="M10" i="5"/>
  <c r="R10" i="5"/>
  <c r="Q11" i="5"/>
  <c r="L11" i="5"/>
  <c r="R50" i="5"/>
  <c r="M50" i="5"/>
  <c r="Q15" i="5"/>
  <c r="L15" i="5"/>
  <c r="L24" i="5"/>
  <c r="Q24" i="5"/>
  <c r="N45" i="5"/>
  <c r="T45" i="5" s="1"/>
  <c r="S45" i="5"/>
  <c r="R8" i="5"/>
  <c r="M8" i="5"/>
  <c r="R6" i="5"/>
  <c r="M6" i="5"/>
  <c r="M7" i="5"/>
  <c r="R7" i="5"/>
  <c r="M20" i="5"/>
  <c r="R20" i="5"/>
  <c r="N49" i="5"/>
  <c r="T49" i="5" s="1"/>
  <c r="S49" i="5"/>
  <c r="N42" i="5"/>
  <c r="T42" i="5" s="1"/>
  <c r="S42" i="5"/>
  <c r="N51" i="5" l="1"/>
  <c r="T51" i="5" s="1"/>
  <c r="Q27" i="5"/>
  <c r="D28" i="5" s="1"/>
  <c r="D29" i="5" s="1"/>
  <c r="R53" i="5"/>
  <c r="E54" i="5" s="1"/>
  <c r="E55" i="5" s="1"/>
  <c r="R13" i="5"/>
  <c r="M11" i="5"/>
  <c r="R11" i="5"/>
  <c r="R22" i="5"/>
  <c r="M22" i="5"/>
  <c r="M25" i="5"/>
  <c r="R25" i="5"/>
  <c r="M23" i="5"/>
  <c r="R23" i="5"/>
  <c r="S20" i="5"/>
  <c r="N20" i="5"/>
  <c r="T20" i="5" s="1"/>
  <c r="N19" i="5"/>
  <c r="T19" i="5" s="1"/>
  <c r="S19" i="5"/>
  <c r="S6" i="5"/>
  <c r="N6" i="5"/>
  <c r="T6" i="5" s="1"/>
  <c r="M16" i="5"/>
  <c r="R16" i="5"/>
  <c r="M17" i="5"/>
  <c r="R17" i="5"/>
  <c r="N7" i="5"/>
  <c r="T7" i="5" s="1"/>
  <c r="S7" i="5"/>
  <c r="N10" i="5"/>
  <c r="T10" i="5" s="1"/>
  <c r="S10" i="5"/>
  <c r="N8" i="5"/>
  <c r="T8" i="5" s="1"/>
  <c r="S8" i="5"/>
  <c r="M14" i="5"/>
  <c r="R14" i="5"/>
  <c r="R18" i="5"/>
  <c r="M18" i="5"/>
  <c r="R24" i="5"/>
  <c r="M24" i="5"/>
  <c r="M12" i="5"/>
  <c r="R12" i="5"/>
  <c r="M26" i="5"/>
  <c r="R26" i="5"/>
  <c r="N52" i="5"/>
  <c r="T52" i="5" s="1"/>
  <c r="S52" i="5"/>
  <c r="S48" i="5"/>
  <c r="N48" i="5"/>
  <c r="T48" i="5" s="1"/>
  <c r="M15" i="5"/>
  <c r="R15" i="5"/>
  <c r="S50" i="5"/>
  <c r="N50" i="5"/>
  <c r="T50" i="5" s="1"/>
  <c r="N13" i="5"/>
  <c r="T13" i="5" s="1"/>
  <c r="S13" i="5"/>
  <c r="R27" i="5" l="1"/>
  <c r="E28" i="5" s="1"/>
  <c r="E29" i="5" s="1"/>
  <c r="S53" i="5"/>
  <c r="F54" i="5" s="1"/>
  <c r="F55" i="5" s="1"/>
  <c r="T53" i="5"/>
  <c r="G54" i="5" s="1"/>
  <c r="G55" i="5" s="1"/>
  <c r="S12" i="5"/>
  <c r="N12" i="5"/>
  <c r="T12" i="5" s="1"/>
  <c r="N16" i="5"/>
  <c r="T16" i="5" s="1"/>
  <c r="S16" i="5"/>
  <c r="N24" i="5"/>
  <c r="T24" i="5" s="1"/>
  <c r="S24" i="5"/>
  <c r="N18" i="5"/>
  <c r="T18" i="5" s="1"/>
  <c r="S18" i="5"/>
  <c r="S14" i="5"/>
  <c r="N14" i="5"/>
  <c r="T14" i="5" s="1"/>
  <c r="N15" i="5"/>
  <c r="T15" i="5" s="1"/>
  <c r="S15" i="5"/>
  <c r="S23" i="5"/>
  <c r="N23" i="5"/>
  <c r="T23" i="5" s="1"/>
  <c r="N25" i="5"/>
  <c r="T25" i="5" s="1"/>
  <c r="S25" i="5"/>
  <c r="N22" i="5"/>
  <c r="T22" i="5" s="1"/>
  <c r="S22" i="5"/>
  <c r="N26" i="5"/>
  <c r="T26" i="5" s="1"/>
  <c r="S26" i="5"/>
  <c r="S17" i="5"/>
  <c r="N17" i="5"/>
  <c r="T17" i="5" s="1"/>
  <c r="N11" i="5"/>
  <c r="T11" i="5" s="1"/>
  <c r="S11" i="5"/>
  <c r="T27" i="5" l="1"/>
  <c r="G28" i="5" s="1"/>
  <c r="G29" i="5" s="1"/>
  <c r="S27" i="5"/>
  <c r="F28" i="5" s="1"/>
  <c r="F29" i="5" s="1"/>
</calcChain>
</file>

<file path=xl/sharedStrings.xml><?xml version="1.0" encoding="utf-8"?>
<sst xmlns="http://schemas.openxmlformats.org/spreadsheetml/2006/main" count="164" uniqueCount="62">
  <si>
    <t>PR1</t>
  </si>
  <si>
    <t>PR5</t>
  </si>
  <si>
    <t>PR2</t>
  </si>
  <si>
    <t>PR3</t>
  </si>
  <si>
    <t>PR4</t>
  </si>
  <si>
    <t>x</t>
  </si>
  <si>
    <t>z</t>
  </si>
  <si>
    <t>y</t>
  </si>
  <si>
    <t>Pose</t>
  </si>
  <si>
    <t>Name</t>
  </si>
  <si>
    <t>X</t>
  </si>
  <si>
    <t>Y</t>
  </si>
  <si>
    <t>Z</t>
  </si>
  <si>
    <t>Rx</t>
  </si>
  <si>
    <t>Ry</t>
  </si>
  <si>
    <t>E2V</t>
  </si>
  <si>
    <t>multiplcation</t>
  </si>
  <si>
    <t>terms</t>
  </si>
  <si>
    <t>rx</t>
  </si>
  <si>
    <t>ry</t>
  </si>
  <si>
    <t>rx^2</t>
  </si>
  <si>
    <t>ry^2</t>
  </si>
  <si>
    <t>rx^3</t>
  </si>
  <si>
    <t>ry^3</t>
  </si>
  <si>
    <t>resid</t>
  </si>
  <si>
    <t>V2E</t>
  </si>
  <si>
    <t>Frame analysis v.</t>
  </si>
  <si>
    <t>updated track length</t>
  </si>
  <si>
    <t>sMPA offset to WCS</t>
  </si>
  <si>
    <t>Rz</t>
  </si>
  <si>
    <t>sMPA XYZ fixed angle to WCS</t>
  </si>
  <si>
    <t>sMPA XYZ Euler angle to WCS</t>
  </si>
  <si>
    <t>GSA Angle to WCS</t>
  </si>
  <si>
    <t>Pupil center reported in GSA</t>
  </si>
  <si>
    <t>sMask</t>
  </si>
  <si>
    <t>Corresponding Field Points in GSA</t>
  </si>
  <si>
    <t>units [mm], [deg]</t>
  </si>
  <si>
    <t>5DoF</t>
  </si>
  <si>
    <t xml:space="preserve">5DoF </t>
  </si>
  <si>
    <t>enoders</t>
  </si>
  <si>
    <t>Collection</t>
  </si>
  <si>
    <t>FDPR results 05082023</t>
  </si>
  <si>
    <t>Y^2</t>
  </si>
  <si>
    <t>Z^2</t>
  </si>
  <si>
    <t>X^2</t>
  </si>
  <si>
    <t>X^3</t>
  </si>
  <si>
    <t>Y^3</t>
  </si>
  <si>
    <t>Z^3</t>
  </si>
  <si>
    <t>X*Y</t>
  </si>
  <si>
    <t>Y*Z</t>
  </si>
  <si>
    <t>X*Z</t>
  </si>
  <si>
    <t>rx*ry</t>
  </si>
  <si>
    <t>good poses (0509)</t>
  </si>
  <si>
    <t xml:space="preserve">SA file "Ball 5DoF cal analysis05222023.xit64" </t>
  </si>
  <si>
    <t>encoder values</t>
  </si>
  <si>
    <t>current</t>
  </si>
  <si>
    <t>Encoder values</t>
  </si>
  <si>
    <t>PDI1</t>
  </si>
  <si>
    <t>PDI2</t>
  </si>
  <si>
    <t>PDI3</t>
  </si>
  <si>
    <t>PDI4</t>
  </si>
  <si>
    <t>GSA-BAC6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</si>
</sst>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0" borderId="0"/>
    <xf numFmtId="0" fontId="1" fillId="0" borderId="0"/>
  </cellStyleXfs>
  <cellXfs count="42">
    <xf numFmtId="0" fontId="0" fillId="0" borderId="0" xfId="0"/>
    <xf numFmtId="0" fontId="20" fillId="0" borderId="0" xfId="42"/>
    <xf numFmtId="0" fontId="19" fillId="0" borderId="0" xfId="42" applyFont="1" applyAlignment="1">
      <alignment horizontal="center" vertical="center"/>
    </xf>
    <xf numFmtId="0" fontId="20" fillId="0" borderId="10" xfId="42" applyBorder="1"/>
    <xf numFmtId="0" fontId="19" fillId="0" borderId="10" xfId="42" applyFont="1" applyBorder="1" applyAlignment="1">
      <alignment horizontal="center" vertical="center"/>
    </xf>
    <xf numFmtId="0" fontId="19" fillId="0" borderId="0" xfId="42" applyFont="1"/>
    <xf numFmtId="164" fontId="20" fillId="0" borderId="10" xfId="42" applyNumberFormat="1" applyBorder="1"/>
    <xf numFmtId="164" fontId="20" fillId="0" borderId="0" xfId="42" applyNumberFormat="1"/>
    <xf numFmtId="164" fontId="19" fillId="0" borderId="11" xfId="42" applyNumberFormat="1" applyFont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20" fillId="0" borderId="10" xfId="42" applyBorder="1" applyAlignment="1">
      <alignment horizontal="center"/>
    </xf>
    <xf numFmtId="0" fontId="20" fillId="0" borderId="0" xfId="42" applyAlignment="1">
      <alignment wrapText="1"/>
    </xf>
    <xf numFmtId="164" fontId="19" fillId="0" borderId="10" xfId="42" applyNumberFormat="1" applyFont="1" applyBorder="1" applyAlignment="1">
      <alignment horizontal="center"/>
    </xf>
    <xf numFmtId="0" fontId="19" fillId="0" borderId="10" xfId="42" applyFont="1" applyBorder="1"/>
    <xf numFmtId="164" fontId="20" fillId="33" borderId="10" xfId="42" applyNumberFormat="1" applyFill="1" applyBorder="1" applyAlignment="1">
      <alignment horizontal="center"/>
    </xf>
    <xf numFmtId="166" fontId="20" fillId="33" borderId="10" xfId="42" applyNumberFormat="1" applyFill="1" applyBorder="1" applyAlignment="1">
      <alignment horizontal="center"/>
    </xf>
    <xf numFmtId="0" fontId="20" fillId="35" borderId="0" xfId="42" applyFill="1"/>
    <xf numFmtId="164" fontId="20" fillId="35" borderId="0" xfId="42" applyNumberFormat="1" applyFill="1"/>
    <xf numFmtId="0" fontId="1" fillId="0" borderId="0" xfId="42" applyFont="1"/>
    <xf numFmtId="0" fontId="1" fillId="0" borderId="0" xfId="42" applyFont="1" applyAlignment="1">
      <alignment horizontal="center" vertical="center"/>
    </xf>
    <xf numFmtId="0" fontId="1" fillId="0" borderId="0" xfId="43"/>
    <xf numFmtId="164" fontId="19" fillId="0" borderId="10" xfId="43" applyNumberFormat="1" applyFont="1" applyBorder="1" applyAlignment="1">
      <alignment horizontal="center"/>
    </xf>
    <xf numFmtId="165" fontId="19" fillId="0" borderId="10" xfId="43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0" fillId="0" borderId="0" xfId="0"/>
    <xf numFmtId="164" fontId="1" fillId="33" borderId="10" xfId="42" applyNumberFormat="1" applyFont="1" applyFill="1" applyBorder="1" applyAlignment="1">
      <alignment horizontal="center" vertical="center"/>
    </xf>
    <xf numFmtId="0" fontId="1" fillId="0" borderId="10" xfId="42" applyFont="1" applyBorder="1" applyAlignment="1">
      <alignment horizontal="center" vertical="center"/>
    </xf>
    <xf numFmtId="11" fontId="1" fillId="0" borderId="10" xfId="42" applyNumberFormat="1" applyFont="1" applyBorder="1" applyAlignment="1">
      <alignment horizontal="center" vertical="center"/>
    </xf>
    <xf numFmtId="0" fontId="1" fillId="36" borderId="10" xfId="42" applyFont="1" applyFill="1" applyBorder="1" applyAlignment="1">
      <alignment horizontal="center" vertical="center"/>
    </xf>
    <xf numFmtId="0" fontId="1" fillId="37" borderId="10" xfId="42" applyFont="1" applyFill="1" applyBorder="1" applyAlignment="1">
      <alignment horizontal="center" vertical="center"/>
    </xf>
    <xf numFmtId="164" fontId="1" fillId="38" borderId="10" xfId="42" applyNumberFormat="1" applyFont="1" applyFill="1" applyBorder="1" applyAlignment="1">
      <alignment horizontal="center" vertical="center"/>
    </xf>
    <xf numFmtId="0" fontId="1" fillId="39" borderId="10" xfId="42" applyFont="1" applyFill="1" applyBorder="1" applyAlignment="1">
      <alignment horizontal="center" vertical="center"/>
    </xf>
    <xf numFmtId="0" fontId="1" fillId="34" borderId="10" xfId="42" applyFont="1" applyFill="1" applyBorder="1" applyAlignment="1">
      <alignment horizontal="center" vertical="center"/>
    </xf>
    <xf numFmtId="166" fontId="1" fillId="34" borderId="10" xfId="42" applyNumberFormat="1" applyFont="1" applyFill="1" applyBorder="1" applyAlignment="1">
      <alignment horizontal="center" vertical="center"/>
    </xf>
    <xf numFmtId="164" fontId="20" fillId="40" borderId="10" xfId="42" applyNumberFormat="1" applyFill="1" applyBorder="1" applyAlignment="1">
      <alignment horizontal="center"/>
    </xf>
    <xf numFmtId="166" fontId="20" fillId="40" borderId="10" xfId="42" applyNumberFormat="1" applyFill="1" applyBorder="1" applyAlignment="1">
      <alignment horizontal="center"/>
    </xf>
    <xf numFmtId="0" fontId="20" fillId="40" borderId="10" xfId="42" applyFill="1" applyBorder="1" applyAlignment="1">
      <alignment horizontal="center"/>
    </xf>
    <xf numFmtId="164" fontId="20" fillId="40" borderId="0" xfId="42" applyNumberFormat="1" applyFill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3E79D1D-B1E5-4BEF-9030-18DBC746FA7B}"/>
    <cellStyle name="Normal 2 2" xfId="43" xr:uid="{3E9F185C-6D41-470B-AF55-7456F18851C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6C6D-A849-427B-939C-0D3186190234}">
  <dimension ref="A1:U41"/>
  <sheetViews>
    <sheetView tabSelected="1" zoomScaleNormal="100" workbookViewId="0">
      <selection activeCell="C17" sqref="C17"/>
    </sheetView>
  </sheetViews>
  <sheetFormatPr defaultColWidth="12.42578125" defaultRowHeight="15.75" x14ac:dyDescent="0.25"/>
  <cols>
    <col min="1" max="1" width="36.42578125" style="1" customWidth="1"/>
    <col min="2" max="2" width="30.7109375" style="1" customWidth="1"/>
    <col min="3" max="3" width="16.28515625" style="1" bestFit="1" customWidth="1"/>
    <col min="4" max="4" width="14.28515625" style="1" bestFit="1" customWidth="1"/>
    <col min="5" max="5" width="16.42578125" style="1" bestFit="1" customWidth="1"/>
    <col min="6" max="6" width="14.85546875" style="1" customWidth="1"/>
    <col min="7" max="7" width="14.28515625" style="1" bestFit="1" customWidth="1"/>
    <col min="8" max="8" width="12.42578125" style="1"/>
    <col min="9" max="9" width="16" style="1" customWidth="1"/>
    <col min="10" max="10" width="14.85546875" style="1" customWidth="1"/>
    <col min="11" max="25" width="12.42578125" style="1"/>
    <col min="26" max="26" width="14.28515625" style="1" bestFit="1" customWidth="1"/>
    <col min="27" max="16384" width="12.42578125" style="1"/>
  </cols>
  <sheetData>
    <row r="1" spans="1:14" x14ac:dyDescent="0.25">
      <c r="A1" s="1" t="s">
        <v>26</v>
      </c>
      <c r="B1" s="18" t="s">
        <v>61</v>
      </c>
      <c r="F1" s="1" t="s">
        <v>36</v>
      </c>
    </row>
    <row r="2" spans="1:14" x14ac:dyDescent="0.25">
      <c r="B2" s="18" t="s">
        <v>53</v>
      </c>
    </row>
    <row r="3" spans="1:14" x14ac:dyDescent="0.25">
      <c r="A3" s="6" t="s">
        <v>27</v>
      </c>
      <c r="B3" s="41">
        <v>1402.123</v>
      </c>
    </row>
    <row r="4" spans="1:14" x14ac:dyDescent="0.25">
      <c r="A4" s="7"/>
      <c r="B4" s="7"/>
    </row>
    <row r="5" spans="1:14" x14ac:dyDescent="0.25">
      <c r="A5" s="7"/>
      <c r="B5" s="8" t="s">
        <v>5</v>
      </c>
      <c r="C5" s="9" t="s">
        <v>7</v>
      </c>
      <c r="D5" s="9" t="s">
        <v>6</v>
      </c>
    </row>
    <row r="6" spans="1:14" x14ac:dyDescent="0.25">
      <c r="A6" s="3" t="s">
        <v>28</v>
      </c>
      <c r="B6" s="40">
        <v>2.04</v>
      </c>
      <c r="C6" s="40">
        <v>248.465</v>
      </c>
      <c r="D6" s="40">
        <v>1268.826</v>
      </c>
    </row>
    <row r="7" spans="1:14" x14ac:dyDescent="0.25">
      <c r="A7" s="7"/>
      <c r="B7" s="8" t="s">
        <v>13</v>
      </c>
      <c r="C7" s="9" t="s">
        <v>14</v>
      </c>
      <c r="D7" s="9" t="s">
        <v>29</v>
      </c>
    </row>
    <row r="8" spans="1:14" x14ac:dyDescent="0.25">
      <c r="A8" s="3" t="s">
        <v>30</v>
      </c>
      <c r="B8" s="39">
        <v>-24.2971</v>
      </c>
      <c r="C8" s="39">
        <v>3.7499999999999999E-2</v>
      </c>
      <c r="D8" s="39">
        <v>6.4899999999999999E-2</v>
      </c>
    </row>
    <row r="9" spans="1:14" x14ac:dyDescent="0.25">
      <c r="A9" s="3" t="s">
        <v>31</v>
      </c>
      <c r="B9" s="39">
        <v>-24.2971</v>
      </c>
      <c r="C9" s="39">
        <v>7.4000000000000003E-3</v>
      </c>
      <c r="D9" s="39">
        <v>7.46E-2</v>
      </c>
    </row>
    <row r="10" spans="1:14" x14ac:dyDescent="0.25">
      <c r="A10" s="3" t="s">
        <v>32</v>
      </c>
      <c r="B10" s="40">
        <v>-11.1035</v>
      </c>
      <c r="C10" s="10"/>
      <c r="D10" s="10"/>
    </row>
    <row r="12" spans="1:14" x14ac:dyDescent="0.25">
      <c r="A12" s="11" t="s">
        <v>33</v>
      </c>
      <c r="C12" s="12" t="s">
        <v>10</v>
      </c>
      <c r="D12" s="12" t="s">
        <v>11</v>
      </c>
      <c r="E12" s="12" t="s">
        <v>12</v>
      </c>
    </row>
    <row r="13" spans="1:14" x14ac:dyDescent="0.25">
      <c r="B13" s="13" t="s">
        <v>34</v>
      </c>
      <c r="C13" s="38">
        <v>1.9950000000000001</v>
      </c>
      <c r="D13" s="38">
        <v>-0.217</v>
      </c>
      <c r="E13" s="38">
        <v>599.45899999999995</v>
      </c>
      <c r="F13" s="7"/>
    </row>
    <row r="14" spans="1:14" x14ac:dyDescent="0.25">
      <c r="C14" s="7"/>
      <c r="D14" s="7"/>
      <c r="E14" s="7"/>
    </row>
    <row r="15" spans="1:14" x14ac:dyDescent="0.25">
      <c r="A15" s="18" t="s">
        <v>8</v>
      </c>
      <c r="B15" s="5" t="s">
        <v>37</v>
      </c>
      <c r="I15" s="5" t="s">
        <v>56</v>
      </c>
      <c r="K15" s="18"/>
    </row>
    <row r="16" spans="1:14" s="20" customFormat="1" x14ac:dyDescent="0.25">
      <c r="B16" s="20" t="s">
        <v>9</v>
      </c>
      <c r="C16" s="21" t="s">
        <v>10</v>
      </c>
      <c r="D16" s="21" t="s">
        <v>11</v>
      </c>
      <c r="E16" s="21" t="s">
        <v>12</v>
      </c>
      <c r="F16" s="22" t="s">
        <v>13</v>
      </c>
      <c r="G16" s="22" t="s">
        <v>14</v>
      </c>
      <c r="I16" s="20" t="s">
        <v>9</v>
      </c>
      <c r="J16" s="21" t="s">
        <v>10</v>
      </c>
      <c r="K16" s="21" t="s">
        <v>11</v>
      </c>
      <c r="L16" s="21" t="s">
        <v>12</v>
      </c>
      <c r="M16" s="22" t="s">
        <v>13</v>
      </c>
      <c r="N16" s="22" t="s">
        <v>14</v>
      </c>
    </row>
    <row r="17" spans="1:21" x14ac:dyDescent="0.25">
      <c r="B17" s="13" t="s">
        <v>0</v>
      </c>
      <c r="C17" s="38">
        <v>1.9570734808138166</v>
      </c>
      <c r="D17" s="38">
        <v>0.2137866127596908</v>
      </c>
      <c r="E17" s="38">
        <v>0.79728559754812522</v>
      </c>
      <c r="F17" s="39">
        <v>2.6154895400634627E-2</v>
      </c>
      <c r="G17" s="39">
        <v>3.6631710330144139E-3</v>
      </c>
      <c r="I17" s="13" t="s">
        <v>0</v>
      </c>
      <c r="J17" s="14">
        <v>1.9335235349879401</v>
      </c>
      <c r="K17" s="14">
        <v>0.250411709991545</v>
      </c>
      <c r="L17" s="14">
        <v>0.78318354945456203</v>
      </c>
      <c r="M17" s="15">
        <v>2.6884832964012499E-2</v>
      </c>
      <c r="N17" s="15">
        <v>5.74540977287623E-3</v>
      </c>
    </row>
    <row r="18" spans="1:21" x14ac:dyDescent="0.25">
      <c r="B18" s="13" t="s">
        <v>2</v>
      </c>
      <c r="C18" s="38">
        <v>-108.54810933884197</v>
      </c>
      <c r="D18" s="38">
        <v>-46.839382694557344</v>
      </c>
      <c r="E18" s="38">
        <v>23.430573570931813</v>
      </c>
      <c r="F18" s="39">
        <v>-4.9062091363382239</v>
      </c>
      <c r="G18" s="39">
        <v>10.653646336925481</v>
      </c>
      <c r="I18" s="13" t="s">
        <v>2</v>
      </c>
      <c r="J18" s="14">
        <v>-108.45285713418301</v>
      </c>
      <c r="K18" s="14">
        <v>-46.898135568459701</v>
      </c>
      <c r="L18" s="14">
        <v>23.320939611984301</v>
      </c>
      <c r="M18" s="15">
        <v>-4.9061670916224003</v>
      </c>
      <c r="N18" s="15">
        <v>10.6526686867197</v>
      </c>
    </row>
    <row r="19" spans="1:21" x14ac:dyDescent="0.25">
      <c r="B19" s="13" t="s">
        <v>3</v>
      </c>
      <c r="C19" s="38">
        <v>112.2671989090647</v>
      </c>
      <c r="D19" s="38">
        <v>-46.530542146291623</v>
      </c>
      <c r="E19" s="38">
        <v>23.278305522375263</v>
      </c>
      <c r="F19" s="39">
        <v>-4.8731734559488684</v>
      </c>
      <c r="G19" s="39">
        <v>-10.626984487711196</v>
      </c>
      <c r="I19" s="13" t="s">
        <v>3</v>
      </c>
      <c r="J19" s="14">
        <v>112.219071679409</v>
      </c>
      <c r="K19" s="14">
        <v>-46.231812460046399</v>
      </c>
      <c r="L19" s="14">
        <v>23.378511949441201</v>
      </c>
      <c r="M19" s="15">
        <v>-4.8716640146599204</v>
      </c>
      <c r="N19" s="15">
        <v>-10.6267345233514</v>
      </c>
    </row>
    <row r="20" spans="1:21" x14ac:dyDescent="0.25">
      <c r="B20" s="13" t="s">
        <v>4</v>
      </c>
      <c r="C20" s="38">
        <v>104.1167292214065</v>
      </c>
      <c r="D20" s="38">
        <v>58.616016444525712</v>
      </c>
      <c r="E20" s="38">
        <v>31.900207605667049</v>
      </c>
      <c r="F20" s="39">
        <v>5.2932052257276823</v>
      </c>
      <c r="G20" s="39">
        <v>-10.348395714284893</v>
      </c>
      <c r="I20" s="13" t="s">
        <v>4</v>
      </c>
      <c r="J20" s="14">
        <v>103.923672639768</v>
      </c>
      <c r="K20" s="14">
        <v>58.840103024512203</v>
      </c>
      <c r="L20" s="14">
        <v>32.096062291680099</v>
      </c>
      <c r="M20" s="15">
        <v>5.2980972915764504</v>
      </c>
      <c r="N20" s="15">
        <v>-10.345959528548001</v>
      </c>
    </row>
    <row r="21" spans="1:21" x14ac:dyDescent="0.25">
      <c r="B21" s="13" t="s">
        <v>1</v>
      </c>
      <c r="C21" s="38">
        <v>-100.3909118849726</v>
      </c>
      <c r="D21" s="38">
        <v>58.423929266519053</v>
      </c>
      <c r="E21" s="38">
        <v>31.865299038834792</v>
      </c>
      <c r="F21" s="39">
        <v>5.2739907777172332</v>
      </c>
      <c r="G21" s="39">
        <v>10.373670984570465</v>
      </c>
      <c r="I21" s="13" t="s">
        <v>1</v>
      </c>
      <c r="J21" s="14">
        <v>-100.448696447638</v>
      </c>
      <c r="K21" s="14">
        <v>58.2928233755176</v>
      </c>
      <c r="L21" s="14">
        <v>31.861952247545901</v>
      </c>
      <c r="M21" s="15">
        <v>5.2734152588141301</v>
      </c>
      <c r="N21" s="15">
        <v>10.3745273590467</v>
      </c>
    </row>
    <row r="22" spans="1:21" x14ac:dyDescent="0.25">
      <c r="B22" s="13" t="s">
        <v>57</v>
      </c>
      <c r="C22" s="38"/>
      <c r="D22" s="38"/>
      <c r="E22" s="38"/>
      <c r="F22" s="39"/>
      <c r="G22" s="39"/>
      <c r="I22" s="13" t="s">
        <v>57</v>
      </c>
      <c r="J22" s="14"/>
      <c r="K22" s="14"/>
      <c r="L22" s="14"/>
      <c r="M22" s="15"/>
      <c r="N22" s="15"/>
    </row>
    <row r="23" spans="1:21" x14ac:dyDescent="0.25">
      <c r="B23" s="13" t="s">
        <v>58</v>
      </c>
      <c r="C23" s="38"/>
      <c r="D23" s="38"/>
      <c r="E23" s="38"/>
      <c r="F23" s="39"/>
      <c r="G23" s="39"/>
      <c r="I23" s="13" t="s">
        <v>58</v>
      </c>
      <c r="J23" s="14"/>
      <c r="K23" s="14"/>
      <c r="L23" s="14"/>
      <c r="M23" s="15"/>
      <c r="N23" s="15"/>
    </row>
    <row r="24" spans="1:21" x14ac:dyDescent="0.25">
      <c r="B24" s="13" t="s">
        <v>59</v>
      </c>
      <c r="C24" s="38"/>
      <c r="D24" s="38"/>
      <c r="E24" s="38"/>
      <c r="F24" s="39"/>
      <c r="G24" s="39"/>
      <c r="I24" s="13" t="s">
        <v>59</v>
      </c>
      <c r="J24" s="14"/>
      <c r="K24" s="14"/>
      <c r="L24" s="14"/>
      <c r="M24" s="15"/>
      <c r="N24" s="15"/>
    </row>
    <row r="25" spans="1:21" x14ac:dyDescent="0.25">
      <c r="B25" s="13" t="s">
        <v>60</v>
      </c>
      <c r="C25" s="38"/>
      <c r="D25" s="38"/>
      <c r="E25" s="38"/>
      <c r="F25" s="39"/>
      <c r="G25" s="39"/>
      <c r="I25" s="13" t="s">
        <v>60</v>
      </c>
      <c r="J25" s="14"/>
      <c r="K25" s="14"/>
      <c r="L25" s="14"/>
      <c r="M25" s="15"/>
      <c r="N25" s="15"/>
    </row>
    <row r="26" spans="1:21" s="16" customFormat="1" x14ac:dyDescent="0.25">
      <c r="Q26" s="17"/>
      <c r="R26" s="17"/>
      <c r="S26" s="17"/>
      <c r="T26" s="17"/>
      <c r="U26" s="17"/>
    </row>
    <row r="27" spans="1:21" x14ac:dyDescent="0.25">
      <c r="A27" s="11" t="s">
        <v>35</v>
      </c>
      <c r="C27" s="12" t="s">
        <v>10</v>
      </c>
      <c r="D27" s="12" t="s">
        <v>11</v>
      </c>
      <c r="E27" s="12" t="s">
        <v>12</v>
      </c>
    </row>
    <row r="28" spans="1:21" x14ac:dyDescent="0.25">
      <c r="B28" s="13" t="s">
        <v>0</v>
      </c>
      <c r="C28" s="38">
        <v>2.04</v>
      </c>
      <c r="D28" s="38">
        <v>-0.53400000000000003</v>
      </c>
      <c r="E28" s="38">
        <v>1292.9459999999999</v>
      </c>
    </row>
    <row r="29" spans="1:21" x14ac:dyDescent="0.25">
      <c r="B29" s="13" t="s">
        <v>2</v>
      </c>
      <c r="C29" s="38">
        <v>130.32900000000001</v>
      </c>
      <c r="D29" s="38">
        <v>58.128999999999998</v>
      </c>
      <c r="E29" s="38">
        <v>1279.1690000000001</v>
      </c>
    </row>
    <row r="30" spans="1:21" x14ac:dyDescent="0.25">
      <c r="B30" s="13" t="s">
        <v>3</v>
      </c>
      <c r="C30" s="38">
        <v>-126.01900000000001</v>
      </c>
      <c r="D30" s="38">
        <v>57.741</v>
      </c>
      <c r="E30" s="38">
        <v>1279.252</v>
      </c>
    </row>
    <row r="31" spans="1:21" x14ac:dyDescent="0.25">
      <c r="B31" s="13" t="s">
        <v>4</v>
      </c>
      <c r="C31" s="38">
        <v>-127.991</v>
      </c>
      <c r="D31" s="38">
        <v>-65.887</v>
      </c>
      <c r="E31" s="38">
        <v>1308.2760000000001</v>
      </c>
    </row>
    <row r="32" spans="1:21" x14ac:dyDescent="0.25">
      <c r="B32" s="13" t="s">
        <v>1</v>
      </c>
      <c r="C32" s="38">
        <v>132.27799999999999</v>
      </c>
      <c r="D32" s="38">
        <v>-65.635000000000005</v>
      </c>
      <c r="E32" s="38">
        <v>1308.1420000000001</v>
      </c>
    </row>
    <row r="33" spans="1:7" x14ac:dyDescent="0.25">
      <c r="A33" s="28"/>
      <c r="B33" s="28"/>
      <c r="C33" s="28"/>
      <c r="D33" s="28"/>
      <c r="E33" s="28"/>
      <c r="F33" s="28"/>
      <c r="G33" s="28"/>
    </row>
    <row r="34" spans="1:7" x14ac:dyDescent="0.25">
      <c r="A34" s="28"/>
      <c r="B34" s="28"/>
      <c r="C34" s="28"/>
      <c r="D34" s="28"/>
      <c r="E34" s="28"/>
      <c r="F34" s="28"/>
      <c r="G34" s="28"/>
    </row>
    <row r="35" spans="1:7" x14ac:dyDescent="0.25">
      <c r="A35" s="28"/>
      <c r="B35" s="28"/>
      <c r="C35" s="28"/>
      <c r="D35" s="28"/>
      <c r="E35" s="28"/>
      <c r="F35" s="28"/>
      <c r="G35" s="28"/>
    </row>
    <row r="36" spans="1:7" x14ac:dyDescent="0.25">
      <c r="A36" s="28"/>
      <c r="B36" s="28"/>
      <c r="C36" s="28"/>
      <c r="D36" s="28"/>
      <c r="E36" s="28"/>
      <c r="F36" s="28"/>
      <c r="G36" s="28"/>
    </row>
    <row r="37" spans="1:7" x14ac:dyDescent="0.25">
      <c r="A37" s="28"/>
      <c r="B37" s="28"/>
      <c r="C37" s="28"/>
      <c r="D37" s="28"/>
      <c r="E37" s="28"/>
      <c r="F37" s="28"/>
      <c r="G37" s="28"/>
    </row>
    <row r="39" spans="1:7" x14ac:dyDescent="0.25">
      <c r="C39" s="7"/>
      <c r="D39" s="7"/>
      <c r="E39" s="7"/>
      <c r="F39" s="7"/>
      <c r="G39" s="7"/>
    </row>
    <row r="40" spans="1:7" x14ac:dyDescent="0.25">
      <c r="C40" s="7"/>
      <c r="D40" s="7"/>
      <c r="E40" s="7"/>
      <c r="F40" s="7"/>
      <c r="G40" s="7"/>
    </row>
    <row r="41" spans="1:7" x14ac:dyDescent="0.25">
      <c r="C41" s="7"/>
      <c r="D41" s="7"/>
      <c r="E41" s="7"/>
      <c r="F41" s="7"/>
      <c r="G41" s="7"/>
    </row>
  </sheetData>
  <phoneticPr fontId="2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CD0D-27B8-47B5-9F44-3334112C4043}">
  <dimension ref="A1:V83"/>
  <sheetViews>
    <sheetView topLeftCell="A39" zoomScale="68" zoomScaleNormal="68" workbookViewId="0">
      <selection activeCell="I88" sqref="I88:I89"/>
    </sheetView>
  </sheetViews>
  <sheetFormatPr defaultColWidth="9.140625" defaultRowHeight="15.75" x14ac:dyDescent="0.25"/>
  <cols>
    <col min="1" max="2" width="9.140625" style="19"/>
    <col min="3" max="3" width="14.5703125" style="19" customWidth="1"/>
    <col min="4" max="4" width="17" style="19" bestFit="1" customWidth="1"/>
    <col min="5" max="5" width="10.7109375" style="19" bestFit="1" customWidth="1"/>
    <col min="6" max="7" width="14.7109375" style="19" bestFit="1" customWidth="1"/>
    <col min="8" max="8" width="9.42578125" style="19" bestFit="1" customWidth="1"/>
    <col min="9" max="9" width="10.28515625" style="19" bestFit="1" customWidth="1"/>
    <col min="10" max="14" width="16.140625" style="19" bestFit="1" customWidth="1"/>
    <col min="15" max="15" width="13.28515625" style="2" bestFit="1" customWidth="1"/>
    <col min="16" max="16" width="16.85546875" style="19" bestFit="1" customWidth="1"/>
    <col min="17" max="17" width="13.28515625" style="19" bestFit="1" customWidth="1"/>
    <col min="18" max="20" width="16.85546875" style="19" bestFit="1" customWidth="1"/>
    <col min="21" max="16384" width="9.140625" style="19"/>
  </cols>
  <sheetData>
    <row r="1" spans="2:20" x14ac:dyDescent="0.25">
      <c r="I1" s="2"/>
      <c r="O1" s="19"/>
    </row>
    <row r="2" spans="2:20" x14ac:dyDescent="0.25">
      <c r="I2" s="2"/>
      <c r="O2" s="19"/>
    </row>
    <row r="3" spans="2:20" x14ac:dyDescent="0.25">
      <c r="I3" s="2"/>
      <c r="O3" s="19"/>
    </row>
    <row r="4" spans="2:20" x14ac:dyDescent="0.25">
      <c r="B4" s="19" t="s">
        <v>15</v>
      </c>
      <c r="I4" s="2" t="s">
        <v>17</v>
      </c>
      <c r="O4" s="19"/>
      <c r="P4" s="19" t="s">
        <v>16</v>
      </c>
    </row>
    <row r="5" spans="2:20" x14ac:dyDescent="0.25">
      <c r="I5" s="2"/>
      <c r="O5" s="19"/>
    </row>
    <row r="6" spans="2:20" x14ac:dyDescent="0.25">
      <c r="C6" s="30">
        <v>1.0004567490228</v>
      </c>
      <c r="D6" s="30">
        <v>-2.0698475773204602E-3</v>
      </c>
      <c r="E6" s="30">
        <v>-7.24460368054078E-4</v>
      </c>
      <c r="F6" s="30">
        <v>0</v>
      </c>
      <c r="G6" s="30">
        <v>0</v>
      </c>
      <c r="I6" s="4" t="s">
        <v>5</v>
      </c>
      <c r="J6" s="30">
        <f>C27</f>
        <v>1.9335235349879401</v>
      </c>
      <c r="K6" s="30">
        <f>J6</f>
        <v>1.9335235349879401</v>
      </c>
      <c r="L6" s="30">
        <f t="shared" ref="L6:N6" si="0">K6</f>
        <v>1.9335235349879401</v>
      </c>
      <c r="M6" s="30">
        <f t="shared" si="0"/>
        <v>1.9335235349879401</v>
      </c>
      <c r="N6" s="30">
        <f t="shared" si="0"/>
        <v>1.9335235349879401</v>
      </c>
      <c r="O6" s="19"/>
      <c r="P6" s="30">
        <f t="shared" ref="P6" si="1">J6*C6</f>
        <v>1.9344066699731066</v>
      </c>
      <c r="Q6" s="30">
        <f t="shared" ref="Q6" si="2">K6*D6</f>
        <v>-4.0020990045868798E-3</v>
      </c>
      <c r="R6" s="30">
        <f t="shared" ref="R6" si="3">L6*E6</f>
        <v>-1.4007611717985851E-3</v>
      </c>
      <c r="S6" s="30">
        <f t="shared" ref="S6" si="4">M6*F6</f>
        <v>0</v>
      </c>
      <c r="T6" s="30">
        <f t="shared" ref="T6" si="5">N6*G6</f>
        <v>0</v>
      </c>
    </row>
    <row r="7" spans="2:20" x14ac:dyDescent="0.25">
      <c r="C7" s="30">
        <v>1.4712210414203699E-3</v>
      </c>
      <c r="D7" s="30">
        <v>1.0012230658026</v>
      </c>
      <c r="E7" s="30">
        <v>-1.68459493599219E-3</v>
      </c>
      <c r="F7" s="30">
        <v>0</v>
      </c>
      <c r="G7" s="30">
        <v>0</v>
      </c>
      <c r="I7" s="4" t="s">
        <v>7</v>
      </c>
      <c r="J7" s="30">
        <f>D27</f>
        <v>0.250411709991545</v>
      </c>
      <c r="K7" s="30">
        <f t="shared" ref="K7:N7" si="6">J7</f>
        <v>0.250411709991545</v>
      </c>
      <c r="L7" s="30">
        <f t="shared" si="6"/>
        <v>0.250411709991545</v>
      </c>
      <c r="M7" s="30">
        <f t="shared" si="6"/>
        <v>0.250411709991545</v>
      </c>
      <c r="N7" s="30">
        <f t="shared" si="6"/>
        <v>0.250411709991545</v>
      </c>
      <c r="O7" s="19"/>
      <c r="P7" s="30">
        <f t="shared" ref="P7:P26" si="7">J7*C7</f>
        <v>3.6841097675761647E-4</v>
      </c>
      <c r="Q7" s="30">
        <f t="shared" ref="Q7:Q26" si="8">K7*D7</f>
        <v>0.25071797999060624</v>
      </c>
      <c r="R7" s="30">
        <f t="shared" ref="R7:R26" si="9">L7*E7</f>
        <v>-4.2184229856490161E-4</v>
      </c>
      <c r="S7" s="30">
        <f t="shared" ref="S7:S26" si="10">M7*F7</f>
        <v>0</v>
      </c>
      <c r="T7" s="30">
        <f t="shared" ref="T7:T26" si="11">N7*G7</f>
        <v>0</v>
      </c>
    </row>
    <row r="8" spans="2:20" x14ac:dyDescent="0.25">
      <c r="C8" s="30">
        <v>-1.43415455935115E-3</v>
      </c>
      <c r="D8" s="30">
        <v>-1.6574570416563E-2</v>
      </c>
      <c r="E8" s="30">
        <v>1.01339050392386</v>
      </c>
      <c r="F8" s="30">
        <v>0</v>
      </c>
      <c r="G8" s="30">
        <v>0</v>
      </c>
      <c r="I8" s="4" t="s">
        <v>6</v>
      </c>
      <c r="J8" s="30">
        <f>E27</f>
        <v>0.78318354945456203</v>
      </c>
      <c r="K8" s="30">
        <f t="shared" ref="K8:N8" si="12">J8</f>
        <v>0.78318354945456203</v>
      </c>
      <c r="L8" s="30">
        <f t="shared" si="12"/>
        <v>0.78318354945456203</v>
      </c>
      <c r="M8" s="30">
        <f t="shared" si="12"/>
        <v>0.78318354945456203</v>
      </c>
      <c r="N8" s="30">
        <f t="shared" si="12"/>
        <v>0.78318354945456203</v>
      </c>
      <c r="O8" s="19"/>
      <c r="P8" s="30">
        <f t="shared" si="7"/>
        <v>-1.123206258259077E-3</v>
      </c>
      <c r="Q8" s="30">
        <f t="shared" si="8"/>
        <v>-1.2980930889528388E-2</v>
      </c>
      <c r="R8" s="30">
        <f t="shared" si="9"/>
        <v>0.79367077184663593</v>
      </c>
      <c r="S8" s="30">
        <f t="shared" si="10"/>
        <v>0</v>
      </c>
      <c r="T8" s="30">
        <f t="shared" si="11"/>
        <v>0</v>
      </c>
    </row>
    <row r="9" spans="2:20" x14ac:dyDescent="0.25">
      <c r="C9" s="30">
        <v>2.3028172908312002E-2</v>
      </c>
      <c r="D9" s="30">
        <v>-1.9711525234796599E-2</v>
      </c>
      <c r="E9" s="30">
        <v>5.2247032877888204E-3</v>
      </c>
      <c r="F9" s="30">
        <v>0</v>
      </c>
      <c r="G9" s="30">
        <v>0</v>
      </c>
      <c r="I9" s="4">
        <v>1</v>
      </c>
      <c r="J9" s="30">
        <v>1</v>
      </c>
      <c r="K9" s="30">
        <f t="shared" ref="K9:N9" si="13">J9</f>
        <v>1</v>
      </c>
      <c r="L9" s="30">
        <f t="shared" si="13"/>
        <v>1</v>
      </c>
      <c r="M9" s="30">
        <f t="shared" si="13"/>
        <v>1</v>
      </c>
      <c r="N9" s="30">
        <f t="shared" si="13"/>
        <v>1</v>
      </c>
      <c r="O9" s="19"/>
      <c r="P9" s="30">
        <f t="shared" si="7"/>
        <v>2.3028172908312002E-2</v>
      </c>
      <c r="Q9" s="30">
        <f t="shared" si="8"/>
        <v>-1.9711525234796599E-2</v>
      </c>
      <c r="R9" s="30">
        <f t="shared" si="9"/>
        <v>5.2247032877888204E-3</v>
      </c>
      <c r="S9" s="30">
        <f t="shared" si="10"/>
        <v>0</v>
      </c>
      <c r="T9" s="30">
        <f t="shared" si="11"/>
        <v>0</v>
      </c>
    </row>
    <row r="10" spans="2:20" x14ac:dyDescent="0.25">
      <c r="C10" s="31">
        <v>9.2751969946911798E-7</v>
      </c>
      <c r="D10" s="31">
        <v>3.6164961512070601E-5</v>
      </c>
      <c r="E10" s="31">
        <v>-3.43780192022594E-5</v>
      </c>
      <c r="F10" s="30">
        <v>0</v>
      </c>
      <c r="G10" s="30">
        <v>0</v>
      </c>
      <c r="I10" s="30" t="s">
        <v>44</v>
      </c>
      <c r="J10" s="30">
        <f>J6^2</f>
        <v>3.7385132603522599</v>
      </c>
      <c r="K10" s="30">
        <f t="shared" ref="K10:N10" si="14">J10</f>
        <v>3.7385132603522599</v>
      </c>
      <c r="L10" s="30">
        <f t="shared" si="14"/>
        <v>3.7385132603522599</v>
      </c>
      <c r="M10" s="30">
        <f t="shared" si="14"/>
        <v>3.7385132603522599</v>
      </c>
      <c r="N10" s="30">
        <f t="shared" si="14"/>
        <v>3.7385132603522599</v>
      </c>
      <c r="O10" s="19"/>
      <c r="P10" s="30">
        <f t="shared" si="7"/>
        <v>3.4675446957032405E-6</v>
      </c>
      <c r="Q10" s="30">
        <f t="shared" si="8"/>
        <v>1.3520318817300506E-4</v>
      </c>
      <c r="R10" s="30">
        <f t="shared" si="9"/>
        <v>-1.2852268065229139E-4</v>
      </c>
      <c r="S10" s="30">
        <f t="shared" si="10"/>
        <v>0</v>
      </c>
      <c r="T10" s="30">
        <f t="shared" si="11"/>
        <v>0</v>
      </c>
    </row>
    <row r="11" spans="2:20" x14ac:dyDescent="0.25">
      <c r="C11" s="31">
        <v>-3.14315699058653E-6</v>
      </c>
      <c r="D11" s="31">
        <v>5.5053055132385998E-5</v>
      </c>
      <c r="E11" s="31">
        <v>-3.7870229407281598E-5</v>
      </c>
      <c r="F11" s="30">
        <v>0</v>
      </c>
      <c r="G11" s="30">
        <v>0</v>
      </c>
      <c r="I11" s="30" t="s">
        <v>42</v>
      </c>
      <c r="J11" s="30">
        <f t="shared" ref="J11:J12" si="15">J7^2</f>
        <v>6.2706024500889634E-2</v>
      </c>
      <c r="K11" s="30">
        <f t="shared" ref="K11:N11" si="16">J11</f>
        <v>6.2706024500889634E-2</v>
      </c>
      <c r="L11" s="30">
        <f t="shared" si="16"/>
        <v>6.2706024500889634E-2</v>
      </c>
      <c r="M11" s="30">
        <f t="shared" si="16"/>
        <v>6.2706024500889634E-2</v>
      </c>
      <c r="N11" s="30">
        <f t="shared" si="16"/>
        <v>6.2706024500889634E-2</v>
      </c>
      <c r="O11" s="19"/>
      <c r="P11" s="30">
        <f t="shared" si="7"/>
        <v>-1.9709487926186147E-7</v>
      </c>
      <c r="Q11" s="30">
        <f t="shared" si="8"/>
        <v>3.4521582239802241E-6</v>
      </c>
      <c r="R11" s="30">
        <f t="shared" si="9"/>
        <v>-2.3746915330673112E-6</v>
      </c>
      <c r="S11" s="30">
        <f t="shared" si="10"/>
        <v>0</v>
      </c>
      <c r="T11" s="30">
        <f t="shared" si="11"/>
        <v>0</v>
      </c>
    </row>
    <row r="12" spans="2:20" x14ac:dyDescent="0.25">
      <c r="C12" s="30">
        <v>1.3892865218884001E-4</v>
      </c>
      <c r="D12" s="30">
        <v>-4.6256580305177001E-4</v>
      </c>
      <c r="E12" s="30">
        <v>2.25607280827971E-4</v>
      </c>
      <c r="F12" s="30">
        <v>0</v>
      </c>
      <c r="G12" s="30">
        <v>0</v>
      </c>
      <c r="I12" s="30" t="s">
        <v>43</v>
      </c>
      <c r="J12" s="30">
        <f t="shared" si="15"/>
        <v>0.61337647213624646</v>
      </c>
      <c r="K12" s="30">
        <f t="shared" ref="K12:N12" si="17">J12</f>
        <v>0.61337647213624646</v>
      </c>
      <c r="L12" s="30">
        <f t="shared" si="17"/>
        <v>0.61337647213624646</v>
      </c>
      <c r="M12" s="30">
        <f t="shared" si="17"/>
        <v>0.61337647213624646</v>
      </c>
      <c r="N12" s="30">
        <f t="shared" si="17"/>
        <v>0.61337647213624646</v>
      </c>
      <c r="O12" s="19"/>
      <c r="P12" s="30">
        <f t="shared" si="7"/>
        <v>8.5215566558234304E-5</v>
      </c>
      <c r="Q12" s="30">
        <f t="shared" si="8"/>
        <v>-2.8372698040676449E-4</v>
      </c>
      <c r="R12" s="30">
        <f t="shared" si="9"/>
        <v>1.3838219800251227E-4</v>
      </c>
      <c r="S12" s="30">
        <f t="shared" si="10"/>
        <v>0</v>
      </c>
      <c r="T12" s="30">
        <f t="shared" si="11"/>
        <v>0</v>
      </c>
    </row>
    <row r="13" spans="2:20" x14ac:dyDescent="0.25">
      <c r="C13" s="31">
        <v>7.7106475039838797E-8</v>
      </c>
      <c r="D13" s="31">
        <v>-1.89262047138125E-7</v>
      </c>
      <c r="E13" s="31">
        <v>8.3525759134627194E-8</v>
      </c>
      <c r="F13" s="30">
        <v>0</v>
      </c>
      <c r="G13" s="30">
        <v>0</v>
      </c>
      <c r="I13" s="30" t="s">
        <v>45</v>
      </c>
      <c r="J13" s="30">
        <f>J6^3</f>
        <v>7.2285033747555909</v>
      </c>
      <c r="K13" s="30">
        <f t="shared" ref="K13:N13" si="18">J13</f>
        <v>7.2285033747555909</v>
      </c>
      <c r="L13" s="30">
        <f t="shared" si="18"/>
        <v>7.2285033747555909</v>
      </c>
      <c r="M13" s="30">
        <f t="shared" si="18"/>
        <v>7.2285033747555909</v>
      </c>
      <c r="N13" s="30">
        <f t="shared" si="18"/>
        <v>7.2285033747555909</v>
      </c>
      <c r="O13" s="19"/>
      <c r="P13" s="30">
        <f t="shared" si="7"/>
        <v>5.5736441504098246E-7</v>
      </c>
      <c r="Q13" s="30">
        <f t="shared" si="8"/>
        <v>-1.3680813464510884E-6</v>
      </c>
      <c r="R13" s="30">
        <f t="shared" si="9"/>
        <v>6.0376623178367525E-7</v>
      </c>
      <c r="S13" s="30">
        <f t="shared" si="10"/>
        <v>0</v>
      </c>
      <c r="T13" s="30">
        <f t="shared" si="11"/>
        <v>0</v>
      </c>
    </row>
    <row r="14" spans="2:20" x14ac:dyDescent="0.25">
      <c r="C14" s="31">
        <v>3.4711323147723399E-8</v>
      </c>
      <c r="D14" s="31">
        <v>-2.9594272924905399E-7</v>
      </c>
      <c r="E14" s="31">
        <v>1.3849392858593801E-7</v>
      </c>
      <c r="F14" s="30">
        <v>0</v>
      </c>
      <c r="G14" s="30">
        <v>0</v>
      </c>
      <c r="I14" s="30" t="s">
        <v>46</v>
      </c>
      <c r="J14" s="30">
        <f t="shared" ref="J14:J15" si="19">J7^3</f>
        <v>1.570232282203949E-2</v>
      </c>
      <c r="K14" s="30">
        <f t="shared" ref="K14:N14" si="20">J14</f>
        <v>1.570232282203949E-2</v>
      </c>
      <c r="L14" s="30">
        <f t="shared" si="20"/>
        <v>1.570232282203949E-2</v>
      </c>
      <c r="M14" s="30">
        <f t="shared" si="20"/>
        <v>1.570232282203949E-2</v>
      </c>
      <c r="N14" s="30">
        <f t="shared" si="20"/>
        <v>1.570232282203949E-2</v>
      </c>
      <c r="O14" s="19"/>
      <c r="P14" s="30">
        <f t="shared" si="7"/>
        <v>5.4504840164568472E-10</v>
      </c>
      <c r="Q14" s="30">
        <f t="shared" si="8"/>
        <v>-4.6469882715040743E-9</v>
      </c>
      <c r="R14" s="30">
        <f t="shared" si="9"/>
        <v>2.1746763755488818E-9</v>
      </c>
      <c r="S14" s="30">
        <f t="shared" si="10"/>
        <v>0</v>
      </c>
      <c r="T14" s="30">
        <f t="shared" si="11"/>
        <v>0</v>
      </c>
    </row>
    <row r="15" spans="2:20" x14ac:dyDescent="0.25">
      <c r="C15" s="31">
        <v>-2.4743453354374701E-6</v>
      </c>
      <c r="D15" s="31">
        <v>8.0410795535843704E-6</v>
      </c>
      <c r="E15" s="31">
        <v>-3.7745118544339702E-6</v>
      </c>
      <c r="F15" s="30">
        <v>0</v>
      </c>
      <c r="G15" s="30">
        <v>0</v>
      </c>
      <c r="I15" s="30" t="s">
        <v>47</v>
      </c>
      <c r="J15" s="30">
        <f t="shared" si="19"/>
        <v>0.48038636259958278</v>
      </c>
      <c r="K15" s="30">
        <f t="shared" ref="K15:N15" si="21">J15</f>
        <v>0.48038636259958278</v>
      </c>
      <c r="L15" s="30">
        <f t="shared" si="21"/>
        <v>0.48038636259958278</v>
      </c>
      <c r="M15" s="30">
        <f t="shared" si="21"/>
        <v>0.48038636259958278</v>
      </c>
      <c r="N15" s="30">
        <f t="shared" si="21"/>
        <v>0.48038636259958278</v>
      </c>
      <c r="O15" s="19"/>
      <c r="P15" s="30">
        <f t="shared" si="7"/>
        <v>-1.1886417555060508E-6</v>
      </c>
      <c r="Q15" s="30">
        <f t="shared" si="8"/>
        <v>3.8628249581202725E-6</v>
      </c>
      <c r="R15" s="30">
        <f t="shared" si="9"/>
        <v>-1.8132240203405409E-6</v>
      </c>
      <c r="S15" s="30">
        <f t="shared" si="10"/>
        <v>0</v>
      </c>
      <c r="T15" s="30">
        <f t="shared" si="11"/>
        <v>0</v>
      </c>
    </row>
    <row r="16" spans="2:20" x14ac:dyDescent="0.25">
      <c r="C16" s="31">
        <v>3.4934244269500001E-6</v>
      </c>
      <c r="D16" s="31">
        <v>-1.1687626106314901E-5</v>
      </c>
      <c r="E16" s="31">
        <v>4.39444904215104E-6</v>
      </c>
      <c r="F16" s="30">
        <v>0</v>
      </c>
      <c r="G16" s="30">
        <v>0</v>
      </c>
      <c r="I16" s="30" t="s">
        <v>48</v>
      </c>
      <c r="J16" s="30">
        <f>J6*J7</f>
        <v>0.48417693470522694</v>
      </c>
      <c r="K16" s="30">
        <f t="shared" ref="K16:N16" si="22">J16</f>
        <v>0.48417693470522694</v>
      </c>
      <c r="L16" s="30">
        <f t="shared" si="22"/>
        <v>0.48417693470522694</v>
      </c>
      <c r="M16" s="30">
        <f t="shared" si="22"/>
        <v>0.48417693470522694</v>
      </c>
      <c r="N16" s="30">
        <f t="shared" si="22"/>
        <v>0.48417693470522694</v>
      </c>
      <c r="O16" s="19"/>
      <c r="P16" s="30">
        <f t="shared" si="7"/>
        <v>1.691435530665015E-6</v>
      </c>
      <c r="Q16" s="30">
        <f t="shared" si="8"/>
        <v>-5.6588789821363354E-6</v>
      </c>
      <c r="R16" s="30">
        <f t="shared" si="9"/>
        <v>2.1276908669470113E-6</v>
      </c>
      <c r="S16" s="30">
        <f t="shared" si="10"/>
        <v>0</v>
      </c>
      <c r="T16" s="30">
        <f t="shared" si="11"/>
        <v>0</v>
      </c>
    </row>
    <row r="17" spans="2:20" x14ac:dyDescent="0.25">
      <c r="C17" s="31">
        <v>-4.7080919858861598E-6</v>
      </c>
      <c r="D17" s="31">
        <v>7.6948927876336294E-5</v>
      </c>
      <c r="E17" s="31">
        <v>-4.19318109942074E-5</v>
      </c>
      <c r="F17" s="30">
        <v>0</v>
      </c>
      <c r="G17" s="30">
        <v>0</v>
      </c>
      <c r="I17" s="4" t="s">
        <v>49</v>
      </c>
      <c r="J17" s="30">
        <f>J7*J8</f>
        <v>0.19611833185616462</v>
      </c>
      <c r="K17" s="30">
        <f t="shared" ref="K17:N17" si="23">J17</f>
        <v>0.19611833185616462</v>
      </c>
      <c r="L17" s="30">
        <f t="shared" si="23"/>
        <v>0.19611833185616462</v>
      </c>
      <c r="M17" s="30">
        <f t="shared" si="23"/>
        <v>0.19611833185616462</v>
      </c>
      <c r="N17" s="30">
        <f t="shared" si="23"/>
        <v>0.19611833185616462</v>
      </c>
      <c r="O17" s="19"/>
      <c r="P17" s="30">
        <f t="shared" si="7"/>
        <v>-9.2334314649737101E-7</v>
      </c>
      <c r="Q17" s="30">
        <f t="shared" si="8"/>
        <v>1.5091095373227397E-5</v>
      </c>
      <c r="R17" s="30">
        <f t="shared" si="9"/>
        <v>-8.2235968238919388E-6</v>
      </c>
      <c r="S17" s="30">
        <f t="shared" si="10"/>
        <v>0</v>
      </c>
      <c r="T17" s="30">
        <f t="shared" si="11"/>
        <v>0</v>
      </c>
    </row>
    <row r="18" spans="2:20" x14ac:dyDescent="0.25">
      <c r="C18" s="31">
        <v>-2.5314774406117901E-5</v>
      </c>
      <c r="D18" s="31">
        <v>8.9635890161684603E-5</v>
      </c>
      <c r="E18" s="31">
        <v>-3.9352950260354398E-5</v>
      </c>
      <c r="F18" s="30">
        <v>0</v>
      </c>
      <c r="G18" s="30">
        <v>0</v>
      </c>
      <c r="I18" s="4" t="s">
        <v>50</v>
      </c>
      <c r="J18" s="30">
        <f>J8*J6</f>
        <v>1.514303825085787</v>
      </c>
      <c r="K18" s="30">
        <f t="shared" ref="K18:N18" si="24">J18</f>
        <v>1.514303825085787</v>
      </c>
      <c r="L18" s="30">
        <f t="shared" si="24"/>
        <v>1.514303825085787</v>
      </c>
      <c r="M18" s="30">
        <f t="shared" si="24"/>
        <v>1.514303825085787</v>
      </c>
      <c r="N18" s="30">
        <f t="shared" si="24"/>
        <v>1.514303825085787</v>
      </c>
      <c r="O18" s="19"/>
      <c r="P18" s="30">
        <f t="shared" si="7"/>
        <v>-3.8334259714368117E-5</v>
      </c>
      <c r="Q18" s="30">
        <f t="shared" si="8"/>
        <v>1.3573597133680846E-4</v>
      </c>
      <c r="R18" s="30">
        <f t="shared" si="9"/>
        <v>-5.959232310766538E-5</v>
      </c>
      <c r="S18" s="30">
        <f t="shared" si="10"/>
        <v>0</v>
      </c>
      <c r="T18" s="30">
        <f t="shared" si="11"/>
        <v>0</v>
      </c>
    </row>
    <row r="19" spans="2:20" x14ac:dyDescent="0.25">
      <c r="C19" s="30">
        <v>0</v>
      </c>
      <c r="D19" s="30">
        <v>0</v>
      </c>
      <c r="E19" s="30">
        <v>0</v>
      </c>
      <c r="F19" s="30">
        <v>1.00024429122693</v>
      </c>
      <c r="G19" s="31">
        <v>-6.2816897291507402E-5</v>
      </c>
      <c r="I19" s="4" t="s">
        <v>18</v>
      </c>
      <c r="J19" s="30">
        <f>F27</f>
        <v>2.6884832964012499E-2</v>
      </c>
      <c r="K19" s="30">
        <f t="shared" ref="K19:N19" si="25">J19</f>
        <v>2.6884832964012499E-2</v>
      </c>
      <c r="L19" s="30">
        <f t="shared" si="25"/>
        <v>2.6884832964012499E-2</v>
      </c>
      <c r="M19" s="30">
        <f t="shared" si="25"/>
        <v>2.6884832964012499E-2</v>
      </c>
      <c r="N19" s="30">
        <f t="shared" si="25"/>
        <v>2.6884832964012499E-2</v>
      </c>
      <c r="O19" s="19"/>
      <c r="P19" s="30">
        <f t="shared" si="7"/>
        <v>0</v>
      </c>
      <c r="Q19" s="30">
        <f t="shared" si="8"/>
        <v>0</v>
      </c>
      <c r="R19" s="30">
        <f t="shared" si="9"/>
        <v>0</v>
      </c>
      <c r="S19" s="30">
        <f t="shared" si="10"/>
        <v>2.6891400692843088E-2</v>
      </c>
      <c r="T19" s="30">
        <f t="shared" si="11"/>
        <v>-1.6888217909997056E-6</v>
      </c>
    </row>
    <row r="20" spans="2:20" x14ac:dyDescent="0.25">
      <c r="C20" s="30">
        <v>0</v>
      </c>
      <c r="D20" s="30">
        <v>0</v>
      </c>
      <c r="E20" s="30">
        <v>0</v>
      </c>
      <c r="F20" s="31">
        <v>5.0953169485883503E-5</v>
      </c>
      <c r="G20" s="30">
        <v>1.0000393275595301</v>
      </c>
      <c r="I20" s="4" t="s">
        <v>19</v>
      </c>
      <c r="J20" s="30">
        <f>G27</f>
        <v>5.74540977287623E-3</v>
      </c>
      <c r="K20" s="30">
        <f t="shared" ref="K20:N20" si="26">J20</f>
        <v>5.74540977287623E-3</v>
      </c>
      <c r="L20" s="30">
        <f t="shared" si="26"/>
        <v>5.74540977287623E-3</v>
      </c>
      <c r="M20" s="30">
        <f t="shared" si="26"/>
        <v>5.74540977287623E-3</v>
      </c>
      <c r="N20" s="30">
        <f t="shared" si="26"/>
        <v>5.74540977287623E-3</v>
      </c>
      <c r="O20" s="19"/>
      <c r="P20" s="30">
        <f t="shared" si="7"/>
        <v>0</v>
      </c>
      <c r="Q20" s="30">
        <f t="shared" si="8"/>
        <v>0</v>
      </c>
      <c r="R20" s="30">
        <f t="shared" si="9"/>
        <v>0</v>
      </c>
      <c r="S20" s="30">
        <f t="shared" si="10"/>
        <v>2.9274683792321396E-7</v>
      </c>
      <c r="T20" s="30">
        <f t="shared" si="11"/>
        <v>5.7456357258210975E-3</v>
      </c>
    </row>
    <row r="21" spans="2:20" x14ac:dyDescent="0.25">
      <c r="C21" s="30">
        <v>0</v>
      </c>
      <c r="D21" s="30">
        <v>0</v>
      </c>
      <c r="E21" s="30">
        <v>0</v>
      </c>
      <c r="F21" s="30">
        <v>-7.36841914349737E-4</v>
      </c>
      <c r="G21" s="30">
        <v>-2.08055503375659E-3</v>
      </c>
      <c r="I21" s="4">
        <v>1</v>
      </c>
      <c r="J21" s="30">
        <v>1</v>
      </c>
      <c r="K21" s="30">
        <f t="shared" ref="K21:N21" si="27">J21</f>
        <v>1</v>
      </c>
      <c r="L21" s="30">
        <f t="shared" si="27"/>
        <v>1</v>
      </c>
      <c r="M21" s="30">
        <f t="shared" si="27"/>
        <v>1</v>
      </c>
      <c r="N21" s="30">
        <f t="shared" si="27"/>
        <v>1</v>
      </c>
      <c r="O21" s="19"/>
      <c r="P21" s="30">
        <f t="shared" si="7"/>
        <v>0</v>
      </c>
      <c r="Q21" s="30">
        <f t="shared" si="8"/>
        <v>0</v>
      </c>
      <c r="R21" s="30">
        <f t="shared" si="9"/>
        <v>0</v>
      </c>
      <c r="S21" s="30">
        <f t="shared" si="10"/>
        <v>-7.36841914349737E-4</v>
      </c>
      <c r="T21" s="30">
        <f t="shared" si="11"/>
        <v>-2.08055503375659E-3</v>
      </c>
    </row>
    <row r="22" spans="2:20" x14ac:dyDescent="0.25">
      <c r="C22" s="30">
        <v>0</v>
      </c>
      <c r="D22" s="30">
        <v>0</v>
      </c>
      <c r="E22" s="30">
        <v>0</v>
      </c>
      <c r="F22" s="31">
        <v>3.37161283751161E-5</v>
      </c>
      <c r="G22" s="31">
        <v>7.0884990510548003E-7</v>
      </c>
      <c r="I22" s="4" t="s">
        <v>20</v>
      </c>
      <c r="J22" s="30">
        <f>J19^2</f>
        <v>7.227942435028531E-4</v>
      </c>
      <c r="K22" s="30">
        <f t="shared" ref="K22:N22" si="28">J22</f>
        <v>7.227942435028531E-4</v>
      </c>
      <c r="L22" s="30">
        <f t="shared" si="28"/>
        <v>7.227942435028531E-4</v>
      </c>
      <c r="M22" s="30">
        <f t="shared" si="28"/>
        <v>7.227942435028531E-4</v>
      </c>
      <c r="N22" s="30">
        <f t="shared" si="28"/>
        <v>7.227942435028531E-4</v>
      </c>
      <c r="O22" s="19"/>
      <c r="P22" s="30">
        <f t="shared" si="7"/>
        <v>0</v>
      </c>
      <c r="Q22" s="30">
        <f t="shared" si="8"/>
        <v>0</v>
      </c>
      <c r="R22" s="30">
        <f t="shared" si="9"/>
        <v>0</v>
      </c>
      <c r="S22" s="30">
        <f t="shared" si="10"/>
        <v>2.4369823502737122E-8</v>
      </c>
      <c r="T22" s="30">
        <f t="shared" si="11"/>
        <v>5.1235263091778463E-10</v>
      </c>
    </row>
    <row r="23" spans="2:20" x14ac:dyDescent="0.25">
      <c r="C23" s="30">
        <v>0</v>
      </c>
      <c r="D23" s="30">
        <v>0</v>
      </c>
      <c r="E23" s="30">
        <v>0</v>
      </c>
      <c r="F23" s="31">
        <v>-1.28405250404821E-5</v>
      </c>
      <c r="G23" s="31">
        <v>1.36691095816782E-5</v>
      </c>
      <c r="I23" s="4" t="s">
        <v>21</v>
      </c>
      <c r="J23" s="30">
        <f>J20^2</f>
        <v>3.3009733458261691E-5</v>
      </c>
      <c r="K23" s="30">
        <f t="shared" ref="K23:N23" si="29">J23</f>
        <v>3.3009733458261691E-5</v>
      </c>
      <c r="L23" s="30">
        <f t="shared" si="29"/>
        <v>3.3009733458261691E-5</v>
      </c>
      <c r="M23" s="30">
        <f t="shared" si="29"/>
        <v>3.3009733458261691E-5</v>
      </c>
      <c r="N23" s="30">
        <f t="shared" si="29"/>
        <v>3.3009733458261691E-5</v>
      </c>
      <c r="O23" s="19"/>
      <c r="P23" s="30">
        <f t="shared" si="7"/>
        <v>0</v>
      </c>
      <c r="Q23" s="30">
        <f t="shared" si="8"/>
        <v>0</v>
      </c>
      <c r="R23" s="30">
        <f t="shared" si="9"/>
        <v>0</v>
      </c>
      <c r="S23" s="30">
        <f t="shared" si="10"/>
        <v>-4.2386230905044905E-10</v>
      </c>
      <c r="T23" s="30">
        <f t="shared" si="11"/>
        <v>4.5121366390296833E-10</v>
      </c>
    </row>
    <row r="24" spans="2:20" x14ac:dyDescent="0.25">
      <c r="C24" s="30">
        <v>0</v>
      </c>
      <c r="D24" s="30">
        <v>0</v>
      </c>
      <c r="E24" s="30">
        <v>0</v>
      </c>
      <c r="F24" s="31">
        <v>-1.5457018063911801E-5</v>
      </c>
      <c r="G24" s="31">
        <v>-4.8925378420883303E-6</v>
      </c>
      <c r="I24" s="4" t="s">
        <v>22</v>
      </c>
      <c r="J24" s="30">
        <f>J19^3</f>
        <v>1.9432202503923982E-5</v>
      </c>
      <c r="K24" s="30">
        <f t="shared" ref="K24:N24" si="30">J24</f>
        <v>1.9432202503923982E-5</v>
      </c>
      <c r="L24" s="30">
        <f t="shared" si="30"/>
        <v>1.9432202503923982E-5</v>
      </c>
      <c r="M24" s="30">
        <f t="shared" si="30"/>
        <v>1.9432202503923982E-5</v>
      </c>
      <c r="N24" s="30">
        <f t="shared" si="30"/>
        <v>1.9432202503923982E-5</v>
      </c>
      <c r="O24" s="19"/>
      <c r="P24" s="30">
        <f t="shared" si="7"/>
        <v>0</v>
      </c>
      <c r="Q24" s="30">
        <f t="shared" si="8"/>
        <v>0</v>
      </c>
      <c r="R24" s="30">
        <f t="shared" si="9"/>
        <v>0</v>
      </c>
      <c r="S24" s="30">
        <f t="shared" si="10"/>
        <v>-3.003639051247451E-10</v>
      </c>
      <c r="T24" s="30">
        <f t="shared" si="11"/>
        <v>-9.5072786105571685E-11</v>
      </c>
    </row>
    <row r="25" spans="2:20" x14ac:dyDescent="0.25">
      <c r="C25" s="30">
        <v>0</v>
      </c>
      <c r="D25" s="30">
        <v>0</v>
      </c>
      <c r="E25" s="30">
        <v>0</v>
      </c>
      <c r="F25" s="31">
        <v>1.00207644807669E-6</v>
      </c>
      <c r="G25" s="31">
        <v>2.3785271280585499E-7</v>
      </c>
      <c r="I25" s="4" t="s">
        <v>23</v>
      </c>
      <c r="J25" s="30">
        <f>J20^3</f>
        <v>1.8965444521113618E-7</v>
      </c>
      <c r="K25" s="30">
        <f t="shared" ref="K25:N25" si="31">J25</f>
        <v>1.8965444521113618E-7</v>
      </c>
      <c r="L25" s="30">
        <f t="shared" si="31"/>
        <v>1.8965444521113618E-7</v>
      </c>
      <c r="M25" s="30">
        <f t="shared" si="31"/>
        <v>1.8965444521113618E-7</v>
      </c>
      <c r="N25" s="30">
        <f t="shared" si="31"/>
        <v>1.8965444521113618E-7</v>
      </c>
      <c r="O25" s="19"/>
      <c r="P25" s="30">
        <f t="shared" si="7"/>
        <v>0</v>
      </c>
      <c r="Q25" s="30">
        <f t="shared" si="8"/>
        <v>0</v>
      </c>
      <c r="R25" s="30">
        <f t="shared" si="9"/>
        <v>0</v>
      </c>
      <c r="S25" s="30">
        <f t="shared" si="10"/>
        <v>1.9004825281913054E-13</v>
      </c>
      <c r="T25" s="30">
        <f t="shared" si="11"/>
        <v>4.5109824289158135E-14</v>
      </c>
    </row>
    <row r="26" spans="2:20" x14ac:dyDescent="0.25">
      <c r="C26" s="30">
        <v>0</v>
      </c>
      <c r="D26" s="30">
        <v>0</v>
      </c>
      <c r="E26" s="30">
        <v>0</v>
      </c>
      <c r="F26" s="31">
        <v>1.9840039041257599E-5</v>
      </c>
      <c r="G26" s="31">
        <v>1.96614044916118E-6</v>
      </c>
      <c r="I26" s="30" t="s">
        <v>51</v>
      </c>
      <c r="J26" s="30">
        <f>J19*J20</f>
        <v>1.5446438205358245E-4</v>
      </c>
      <c r="K26" s="30">
        <f t="shared" ref="K26:N26" si="32">J26</f>
        <v>1.5446438205358245E-4</v>
      </c>
      <c r="L26" s="30">
        <f t="shared" si="32"/>
        <v>1.5446438205358245E-4</v>
      </c>
      <c r="M26" s="30">
        <f t="shared" si="32"/>
        <v>1.5446438205358245E-4</v>
      </c>
      <c r="N26" s="30">
        <f t="shared" si="32"/>
        <v>1.5446438205358245E-4</v>
      </c>
      <c r="O26" s="19"/>
      <c r="P26" s="30">
        <f t="shared" si="7"/>
        <v>0</v>
      </c>
      <c r="Q26" s="30">
        <f t="shared" si="8"/>
        <v>0</v>
      </c>
      <c r="R26" s="30">
        <f t="shared" si="9"/>
        <v>0</v>
      </c>
      <c r="S26" s="30">
        <f t="shared" si="10"/>
        <v>3.0645793704268054E-9</v>
      </c>
      <c r="T26" s="30">
        <f t="shared" si="11"/>
        <v>3.036986695102347E-10</v>
      </c>
    </row>
    <row r="27" spans="2:20" x14ac:dyDescent="0.25">
      <c r="C27" s="29">
        <f>K75</f>
        <v>1.9335235349879401</v>
      </c>
      <c r="D27" s="29">
        <f t="shared" ref="D27:G27" si="33">L75</f>
        <v>0.250411709991545</v>
      </c>
      <c r="E27" s="29">
        <f t="shared" si="33"/>
        <v>0.78318354945456203</v>
      </c>
      <c r="F27" s="29">
        <f t="shared" si="33"/>
        <v>2.6884832964012499E-2</v>
      </c>
      <c r="G27" s="29">
        <f t="shared" si="33"/>
        <v>5.74540977287623E-3</v>
      </c>
      <c r="I27" s="2"/>
      <c r="O27" s="19"/>
      <c r="P27" s="32">
        <f>SUM(P6:P26)</f>
        <v>1.9567303367166695</v>
      </c>
      <c r="Q27" s="32">
        <f t="shared" ref="Q27:T27" si="34">SUM(Q6:Q26)</f>
        <v>0.2140260115120359</v>
      </c>
      <c r="R27" s="32">
        <f t="shared" si="34"/>
        <v>0.79701346097770154</v>
      </c>
      <c r="S27" s="32">
        <f t="shared" si="34"/>
        <v>2.6154878235697985E-2</v>
      </c>
      <c r="T27" s="32">
        <f t="shared" si="34"/>
        <v>3.6633930425107961E-3</v>
      </c>
    </row>
    <row r="28" spans="2:20" x14ac:dyDescent="0.25">
      <c r="C28" s="33">
        <f>P27</f>
        <v>1.9567303367166695</v>
      </c>
      <c r="D28" s="33">
        <f t="shared" ref="D28:G28" si="35">Q27</f>
        <v>0.2140260115120359</v>
      </c>
      <c r="E28" s="33">
        <f t="shared" si="35"/>
        <v>0.79701346097770154</v>
      </c>
      <c r="F28" s="33">
        <f t="shared" si="35"/>
        <v>2.6154878235697985E-2</v>
      </c>
      <c r="G28" s="33">
        <f t="shared" si="35"/>
        <v>3.6633930425107961E-3</v>
      </c>
      <c r="I28" s="2"/>
      <c r="O28" s="19"/>
    </row>
    <row r="29" spans="2:20" x14ac:dyDescent="0.25">
      <c r="B29" s="19" t="s">
        <v>24</v>
      </c>
      <c r="C29" s="34">
        <f>C28-D75</f>
        <v>-3.431440971470856E-4</v>
      </c>
      <c r="D29" s="34">
        <f>D28-E75</f>
        <v>2.3939875234510466E-4</v>
      </c>
      <c r="E29" s="34">
        <f>E28-F75</f>
        <v>-2.7213657042368666E-4</v>
      </c>
      <c r="F29" s="34">
        <f>F28-G75</f>
        <v>-1.7164936642194428E-8</v>
      </c>
      <c r="G29" s="34">
        <f>G28-H75</f>
        <v>2.2200949638222223E-7</v>
      </c>
      <c r="I29" s="2"/>
      <c r="O29" s="19"/>
    </row>
    <row r="30" spans="2:20" x14ac:dyDescent="0.25">
      <c r="O30" s="19"/>
    </row>
    <row r="31" spans="2:20" x14ac:dyDescent="0.25">
      <c r="B31" s="19" t="s">
        <v>25</v>
      </c>
      <c r="I31" s="2" t="s">
        <v>17</v>
      </c>
      <c r="O31" s="19"/>
      <c r="P31" s="19" t="s">
        <v>16</v>
      </c>
    </row>
    <row r="32" spans="2:20" x14ac:dyDescent="0.25">
      <c r="C32" s="30">
        <v>0.99953214800280599</v>
      </c>
      <c r="D32" s="30">
        <v>2.0939766277813798E-3</v>
      </c>
      <c r="E32" s="30">
        <v>7.0747308828164298E-4</v>
      </c>
      <c r="F32" s="30">
        <v>0</v>
      </c>
      <c r="G32" s="30">
        <v>0</v>
      </c>
      <c r="I32" s="4" t="s">
        <v>5</v>
      </c>
      <c r="J32" s="30">
        <f>C53</f>
        <v>1.9570734808138166</v>
      </c>
      <c r="K32" s="30">
        <f>J32</f>
        <v>1.9570734808138166</v>
      </c>
      <c r="L32" s="30">
        <f t="shared" ref="L32:N32" si="36">K32</f>
        <v>1.9570734808138166</v>
      </c>
      <c r="M32" s="30">
        <f t="shared" si="36"/>
        <v>1.9570734808138166</v>
      </c>
      <c r="N32" s="30">
        <f t="shared" si="36"/>
        <v>1.9570734808138166</v>
      </c>
      <c r="O32" s="19"/>
      <c r="P32" s="30">
        <f t="shared" ref="P32:P52" si="37">J32*C32</f>
        <v>1.9561578600771625</v>
      </c>
      <c r="Q32" s="30">
        <f t="shared" ref="Q32:Q52" si="38">K32*D32</f>
        <v>4.0980661276748829E-3</v>
      </c>
      <c r="R32" s="30">
        <f t="shared" ref="R32:R52" si="39">L32*E32</f>
        <v>1.3845768194654556E-3</v>
      </c>
      <c r="S32" s="30">
        <f t="shared" ref="S32:S52" si="40">M32*F32</f>
        <v>0</v>
      </c>
      <c r="T32" s="30">
        <f t="shared" ref="T32:T52" si="41">N32*G32</f>
        <v>0</v>
      </c>
    </row>
    <row r="33" spans="1:22" x14ac:dyDescent="0.25">
      <c r="C33" s="30">
        <v>-1.4183203536132099E-3</v>
      </c>
      <c r="D33" s="30">
        <v>0.99875742274329804</v>
      </c>
      <c r="E33" s="30">
        <v>1.6977206636353301E-3</v>
      </c>
      <c r="F33" s="30">
        <v>0</v>
      </c>
      <c r="G33" s="30">
        <v>0</v>
      </c>
      <c r="I33" s="4" t="s">
        <v>7</v>
      </c>
      <c r="J33" s="30">
        <f>D53</f>
        <v>0.2137866127596908</v>
      </c>
      <c r="K33" s="30">
        <f t="shared" ref="K33:N33" si="42">J33</f>
        <v>0.2137866127596908</v>
      </c>
      <c r="L33" s="30">
        <f t="shared" si="42"/>
        <v>0.2137866127596908</v>
      </c>
      <c r="M33" s="30">
        <f t="shared" si="42"/>
        <v>0.2137866127596908</v>
      </c>
      <c r="N33" s="30">
        <f t="shared" si="42"/>
        <v>0.2137866127596908</v>
      </c>
      <c r="O33" s="19"/>
      <c r="P33" s="30">
        <f t="shared" si="37"/>
        <v>-3.0321790420709504E-4</v>
      </c>
      <c r="Q33" s="30">
        <f t="shared" si="38"/>
        <v>0.21352096637688825</v>
      </c>
      <c r="R33" s="30">
        <f t="shared" si="39"/>
        <v>3.6294995009073156E-4</v>
      </c>
      <c r="S33" s="30">
        <f t="shared" si="40"/>
        <v>0</v>
      </c>
      <c r="T33" s="30">
        <f t="shared" si="41"/>
        <v>0</v>
      </c>
    </row>
    <row r="34" spans="1:22" x14ac:dyDescent="0.25">
      <c r="C34" s="30">
        <v>6.02462103496572E-4</v>
      </c>
      <c r="D34" s="30">
        <v>1.7174299574020301E-2</v>
      </c>
      <c r="E34" s="30">
        <v>0.98614993717557398</v>
      </c>
      <c r="F34" s="30">
        <v>0</v>
      </c>
      <c r="G34" s="30">
        <v>0</v>
      </c>
      <c r="I34" s="4" t="s">
        <v>6</v>
      </c>
      <c r="J34" s="30">
        <f>E53</f>
        <v>0.79728559754812522</v>
      </c>
      <c r="K34" s="30">
        <f t="shared" ref="K34:N34" si="43">J34</f>
        <v>0.79728559754812522</v>
      </c>
      <c r="L34" s="30">
        <f t="shared" si="43"/>
        <v>0.79728559754812522</v>
      </c>
      <c r="M34" s="30">
        <f t="shared" si="43"/>
        <v>0.79728559754812522</v>
      </c>
      <c r="N34" s="30">
        <f t="shared" si="43"/>
        <v>0.79728559754812522</v>
      </c>
      <c r="O34" s="19"/>
      <c r="P34" s="30">
        <f t="shared" si="37"/>
        <v>4.8033435818636486E-4</v>
      </c>
      <c r="Q34" s="30">
        <f t="shared" si="38"/>
        <v>1.3692821698343289E-2</v>
      </c>
      <c r="R34" s="30">
        <f t="shared" si="39"/>
        <v>0.78624314193307365</v>
      </c>
      <c r="S34" s="30">
        <f t="shared" si="40"/>
        <v>0</v>
      </c>
      <c r="T34" s="30">
        <f t="shared" si="41"/>
        <v>0</v>
      </c>
    </row>
    <row r="35" spans="1:22" x14ac:dyDescent="0.25">
      <c r="C35" s="30">
        <v>-2.2770032528938999E-2</v>
      </c>
      <c r="D35" s="30">
        <v>1.9107055542391001E-2</v>
      </c>
      <c r="E35" s="30">
        <v>-4.8720236832105598E-3</v>
      </c>
      <c r="F35" s="30">
        <v>0</v>
      </c>
      <c r="G35" s="30">
        <v>0</v>
      </c>
      <c r="I35" s="4">
        <v>1</v>
      </c>
      <c r="J35" s="30">
        <v>1</v>
      </c>
      <c r="K35" s="30">
        <f t="shared" ref="K35:N35" si="44">J35</f>
        <v>1</v>
      </c>
      <c r="L35" s="30">
        <f t="shared" si="44"/>
        <v>1</v>
      </c>
      <c r="M35" s="30">
        <f t="shared" si="44"/>
        <v>1</v>
      </c>
      <c r="N35" s="30">
        <f t="shared" si="44"/>
        <v>1</v>
      </c>
      <c r="O35" s="19"/>
      <c r="P35" s="30">
        <f t="shared" si="37"/>
        <v>-2.2770032528938999E-2</v>
      </c>
      <c r="Q35" s="30">
        <f t="shared" si="38"/>
        <v>1.9107055542391001E-2</v>
      </c>
      <c r="R35" s="30">
        <f t="shared" si="39"/>
        <v>-4.8720236832105598E-3</v>
      </c>
      <c r="S35" s="30">
        <f t="shared" si="40"/>
        <v>0</v>
      </c>
      <c r="T35" s="30">
        <f t="shared" si="41"/>
        <v>0</v>
      </c>
    </row>
    <row r="36" spans="1:22" x14ac:dyDescent="0.25">
      <c r="C36" s="31">
        <v>3.1598566603762299E-7</v>
      </c>
      <c r="D36" s="31">
        <v>-3.6663177003930099E-5</v>
      </c>
      <c r="E36" s="31">
        <v>3.4786322656513001E-5</v>
      </c>
      <c r="F36" s="30">
        <v>0</v>
      </c>
      <c r="G36" s="30">
        <v>0</v>
      </c>
      <c r="I36" s="30" t="s">
        <v>44</v>
      </c>
      <c r="J36" s="30">
        <f>J32^2</f>
        <v>3.830136609304708</v>
      </c>
      <c r="K36" s="30">
        <f t="shared" ref="K36:N36" si="45">J36</f>
        <v>3.830136609304708</v>
      </c>
      <c r="L36" s="30">
        <f t="shared" si="45"/>
        <v>3.830136609304708</v>
      </c>
      <c r="M36" s="30">
        <f t="shared" si="45"/>
        <v>3.830136609304708</v>
      </c>
      <c r="N36" s="30">
        <f t="shared" si="45"/>
        <v>3.830136609304708</v>
      </c>
      <c r="O36" s="19"/>
      <c r="P36" s="30">
        <f t="shared" si="37"/>
        <v>1.2102682675062312E-6</v>
      </c>
      <c r="Q36" s="30">
        <f t="shared" si="38"/>
        <v>-1.4042497645617118E-4</v>
      </c>
      <c r="R36" s="30">
        <f t="shared" si="39"/>
        <v>1.3323636790979625E-4</v>
      </c>
      <c r="S36" s="30">
        <f t="shared" si="40"/>
        <v>0</v>
      </c>
      <c r="T36" s="30">
        <f t="shared" si="41"/>
        <v>0</v>
      </c>
    </row>
    <row r="37" spans="1:22" s="2" customFormat="1" x14ac:dyDescent="0.25">
      <c r="A37" s="19"/>
      <c r="B37" s="19"/>
      <c r="C37" s="31">
        <v>4.5390753672311396E-6</v>
      </c>
      <c r="D37" s="31">
        <v>-5.5571338383684199E-5</v>
      </c>
      <c r="E37" s="31">
        <v>3.8356636109407698E-5</v>
      </c>
      <c r="F37" s="30">
        <v>0</v>
      </c>
      <c r="G37" s="30">
        <v>0</v>
      </c>
      <c r="H37" s="19"/>
      <c r="I37" s="30" t="s">
        <v>42</v>
      </c>
      <c r="J37" s="30">
        <f t="shared" ref="J37" si="46">J33^2</f>
        <v>4.5704715795261988E-2</v>
      </c>
      <c r="K37" s="30">
        <f t="shared" ref="K37:N37" si="47">J37</f>
        <v>4.5704715795261988E-2</v>
      </c>
      <c r="L37" s="30">
        <f t="shared" si="47"/>
        <v>4.5704715795261988E-2</v>
      </c>
      <c r="M37" s="30">
        <f t="shared" si="47"/>
        <v>4.5704715795261988E-2</v>
      </c>
      <c r="N37" s="30">
        <f t="shared" si="47"/>
        <v>4.5704715795261988E-2</v>
      </c>
      <c r="O37" s="19"/>
      <c r="P37" s="30">
        <f t="shared" si="37"/>
        <v>2.0745714963257367E-7</v>
      </c>
      <c r="Q37" s="30">
        <f t="shared" si="38"/>
        <v>-2.53987222718862E-6</v>
      </c>
      <c r="R37" s="30">
        <f t="shared" si="39"/>
        <v>1.7530791522427624E-6</v>
      </c>
      <c r="S37" s="30">
        <f t="shared" si="40"/>
        <v>0</v>
      </c>
      <c r="T37" s="30">
        <f t="shared" si="41"/>
        <v>0</v>
      </c>
      <c r="U37" s="19"/>
      <c r="V37" s="19"/>
    </row>
    <row r="38" spans="1:22" x14ac:dyDescent="0.25">
      <c r="C38" s="30">
        <v>-1.29662252877159E-4</v>
      </c>
      <c r="D38" s="30">
        <v>4.4549733103287298E-4</v>
      </c>
      <c r="E38" s="30">
        <v>-2.14134637035276E-4</v>
      </c>
      <c r="F38" s="30">
        <v>0</v>
      </c>
      <c r="G38" s="30">
        <v>0</v>
      </c>
      <c r="I38" s="30" t="s">
        <v>43</v>
      </c>
      <c r="J38" s="30">
        <f t="shared" ref="J38" si="48">J34^2</f>
        <v>0.63566432405767115</v>
      </c>
      <c r="K38" s="30">
        <f t="shared" ref="K38:N38" si="49">J38</f>
        <v>0.63566432405767115</v>
      </c>
      <c r="L38" s="30">
        <f t="shared" si="49"/>
        <v>0.63566432405767115</v>
      </c>
      <c r="M38" s="30">
        <f t="shared" si="49"/>
        <v>0.63566432405767115</v>
      </c>
      <c r="N38" s="30">
        <f t="shared" si="49"/>
        <v>0.63566432405767115</v>
      </c>
      <c r="O38" s="19"/>
      <c r="P38" s="30">
        <f t="shared" si="37"/>
        <v>-8.2421668330954099E-5</v>
      </c>
      <c r="Q38" s="30">
        <f t="shared" si="38"/>
        <v>2.8318675980050777E-4</v>
      </c>
      <c r="R38" s="30">
        <f t="shared" si="39"/>
        <v>-1.3611774930836348E-4</v>
      </c>
      <c r="S38" s="30">
        <f t="shared" si="40"/>
        <v>0</v>
      </c>
      <c r="T38" s="30">
        <f t="shared" si="41"/>
        <v>0</v>
      </c>
    </row>
    <row r="39" spans="1:22" x14ac:dyDescent="0.25">
      <c r="C39" s="31">
        <v>-7.6490551563594804E-8</v>
      </c>
      <c r="D39" s="31">
        <v>1.8335284322937001E-7</v>
      </c>
      <c r="E39" s="31">
        <v>-8.0224843123092395E-8</v>
      </c>
      <c r="F39" s="30">
        <v>0</v>
      </c>
      <c r="G39" s="30">
        <v>0</v>
      </c>
      <c r="I39" s="30" t="s">
        <v>45</v>
      </c>
      <c r="J39" s="30">
        <f>J32^3</f>
        <v>7.4958587859643941</v>
      </c>
      <c r="K39" s="30">
        <f t="shared" ref="K39:N39" si="50">J39</f>
        <v>7.4958587859643941</v>
      </c>
      <c r="L39" s="30">
        <f t="shared" si="50"/>
        <v>7.4958587859643941</v>
      </c>
      <c r="M39" s="30">
        <f t="shared" si="50"/>
        <v>7.4958587859643941</v>
      </c>
      <c r="N39" s="30">
        <f t="shared" si="50"/>
        <v>7.4958587859643941</v>
      </c>
      <c r="O39" s="19"/>
      <c r="P39" s="30">
        <f t="shared" si="37"/>
        <v>-5.7336237298123459E-7</v>
      </c>
      <c r="Q39" s="30">
        <f t="shared" si="38"/>
        <v>1.3743870208524254E-6</v>
      </c>
      <c r="R39" s="30">
        <f t="shared" si="39"/>
        <v>-6.0135409517684735E-7</v>
      </c>
      <c r="S39" s="30">
        <f t="shared" si="40"/>
        <v>0</v>
      </c>
      <c r="T39" s="30">
        <f t="shared" si="41"/>
        <v>0</v>
      </c>
    </row>
    <row r="40" spans="1:22" x14ac:dyDescent="0.25">
      <c r="C40" s="31">
        <v>-3.6720584069320701E-8</v>
      </c>
      <c r="D40" s="31">
        <v>2.94186586769588E-7</v>
      </c>
      <c r="E40" s="31">
        <v>-1.37514478189013E-7</v>
      </c>
      <c r="F40" s="30">
        <v>0</v>
      </c>
      <c r="G40" s="30">
        <v>0</v>
      </c>
      <c r="I40" s="30" t="s">
        <v>46</v>
      </c>
      <c r="J40" s="30">
        <f t="shared" ref="J40" si="51">J33^3</f>
        <v>9.7710563770133981E-3</v>
      </c>
      <c r="K40" s="30">
        <f t="shared" ref="K40:N40" si="52">J40</f>
        <v>9.7710563770133981E-3</v>
      </c>
      <c r="L40" s="30">
        <f t="shared" si="52"/>
        <v>9.7710563770133981E-3</v>
      </c>
      <c r="M40" s="30">
        <f t="shared" si="52"/>
        <v>9.7710563770133981E-3</v>
      </c>
      <c r="N40" s="30">
        <f t="shared" si="52"/>
        <v>9.7710563770133981E-3</v>
      </c>
      <c r="O40" s="19"/>
      <c r="P40" s="30">
        <f t="shared" si="37"/>
        <v>-3.5879889713819264E-10</v>
      </c>
      <c r="Q40" s="30">
        <f t="shared" si="38"/>
        <v>2.8745137246867882E-9</v>
      </c>
      <c r="R40" s="30">
        <f t="shared" si="39"/>
        <v>-1.3436617190404253E-9</v>
      </c>
      <c r="S40" s="30">
        <f t="shared" si="40"/>
        <v>0</v>
      </c>
      <c r="T40" s="30">
        <f t="shared" si="41"/>
        <v>0</v>
      </c>
    </row>
    <row r="41" spans="1:22" x14ac:dyDescent="0.25">
      <c r="C41" s="31">
        <v>2.3450942623276899E-6</v>
      </c>
      <c r="D41" s="31">
        <v>-7.8005421886501506E-6</v>
      </c>
      <c r="E41" s="31">
        <v>3.60965875401883E-6</v>
      </c>
      <c r="F41" s="30">
        <v>0</v>
      </c>
      <c r="G41" s="30">
        <v>0</v>
      </c>
      <c r="I41" s="30" t="s">
        <v>47</v>
      </c>
      <c r="J41" s="30">
        <f t="shared" ref="J41" si="53">J34^3</f>
        <v>0.50680601044634543</v>
      </c>
      <c r="K41" s="30">
        <f t="shared" ref="K41:N41" si="54">J41</f>
        <v>0.50680601044634543</v>
      </c>
      <c r="L41" s="30">
        <f t="shared" si="54"/>
        <v>0.50680601044634543</v>
      </c>
      <c r="M41" s="30">
        <f t="shared" si="54"/>
        <v>0.50680601044634543</v>
      </c>
      <c r="N41" s="30">
        <f t="shared" si="54"/>
        <v>0.50680601044634543</v>
      </c>
      <c r="O41" s="19"/>
      <c r="P41" s="30">
        <f t="shared" si="37"/>
        <v>1.188507867210912E-6</v>
      </c>
      <c r="Q41" s="30">
        <f t="shared" si="38"/>
        <v>-3.9533616659481868E-6</v>
      </c>
      <c r="R41" s="30">
        <f t="shared" si="39"/>
        <v>1.8293967521970094E-6</v>
      </c>
      <c r="S41" s="30">
        <f t="shared" si="40"/>
        <v>0</v>
      </c>
      <c r="T41" s="30">
        <f t="shared" si="41"/>
        <v>0</v>
      </c>
    </row>
    <row r="42" spans="1:22" x14ac:dyDescent="0.25">
      <c r="C42" s="31">
        <v>-3.4341569213322698E-6</v>
      </c>
      <c r="D42" s="31">
        <v>1.1134873917302499E-5</v>
      </c>
      <c r="E42" s="31">
        <v>-4.1109211662460502E-6</v>
      </c>
      <c r="F42" s="30">
        <v>0</v>
      </c>
      <c r="G42" s="30">
        <v>0</v>
      </c>
      <c r="I42" s="30" t="s">
        <v>48</v>
      </c>
      <c r="J42" s="30">
        <f>J32*J33</f>
        <v>0.41839611038500357</v>
      </c>
      <c r="K42" s="30">
        <f t="shared" ref="K42:N42" si="55">J42</f>
        <v>0.41839611038500357</v>
      </c>
      <c r="L42" s="30">
        <f t="shared" si="55"/>
        <v>0.41839611038500357</v>
      </c>
      <c r="M42" s="30">
        <f t="shared" si="55"/>
        <v>0.41839611038500357</v>
      </c>
      <c r="N42" s="30">
        <f t="shared" si="55"/>
        <v>0.41839611038500357</v>
      </c>
      <c r="O42" s="19"/>
      <c r="P42" s="30">
        <f t="shared" si="37"/>
        <v>-1.4368378983371604E-6</v>
      </c>
      <c r="Q42" s="30">
        <f t="shared" si="38"/>
        <v>4.6587879366267938E-6</v>
      </c>
      <c r="R42" s="30">
        <f t="shared" si="39"/>
        <v>-1.71999342605673E-6</v>
      </c>
      <c r="S42" s="30">
        <f t="shared" si="40"/>
        <v>0</v>
      </c>
      <c r="T42" s="30">
        <f t="shared" si="41"/>
        <v>0</v>
      </c>
    </row>
    <row r="43" spans="1:22" x14ac:dyDescent="0.25">
      <c r="C43" s="31">
        <v>5.1727618292588297E-6</v>
      </c>
      <c r="D43" s="31">
        <v>-7.6791387481847393E-5</v>
      </c>
      <c r="E43" s="31">
        <v>4.1767692486727799E-5</v>
      </c>
      <c r="F43" s="30">
        <v>0</v>
      </c>
      <c r="G43" s="30">
        <v>0</v>
      </c>
      <c r="I43" s="4" t="s">
        <v>49</v>
      </c>
      <c r="J43" s="30">
        <f>J33*J34</f>
        <v>0.17044898730189972</v>
      </c>
      <c r="K43" s="30">
        <f t="shared" ref="K43:N43" si="56">J43</f>
        <v>0.17044898730189972</v>
      </c>
      <c r="L43" s="30">
        <f t="shared" si="56"/>
        <v>0.17044898730189972</v>
      </c>
      <c r="M43" s="30">
        <f t="shared" si="56"/>
        <v>0.17044898730189972</v>
      </c>
      <c r="N43" s="30">
        <f t="shared" si="56"/>
        <v>0.17044898730189972</v>
      </c>
      <c r="O43" s="19"/>
      <c r="P43" s="30">
        <f t="shared" si="37"/>
        <v>8.8169201535108987E-7</v>
      </c>
      <c r="Q43" s="30">
        <f t="shared" si="38"/>
        <v>-1.3089014229788668E-5</v>
      </c>
      <c r="R43" s="30">
        <f t="shared" si="39"/>
        <v>7.1192608862999195E-6</v>
      </c>
      <c r="S43" s="30">
        <f t="shared" si="40"/>
        <v>0</v>
      </c>
      <c r="T43" s="30">
        <f t="shared" si="41"/>
        <v>0</v>
      </c>
    </row>
    <row r="44" spans="1:22" x14ac:dyDescent="0.25">
      <c r="C44" s="31">
        <v>2.5337386203755599E-5</v>
      </c>
      <c r="D44" s="31">
        <v>-8.7426470221092206E-5</v>
      </c>
      <c r="E44" s="31">
        <v>3.8072520985512399E-5</v>
      </c>
      <c r="F44" s="30">
        <v>0</v>
      </c>
      <c r="G44" s="30">
        <v>0</v>
      </c>
      <c r="I44" s="4" t="s">
        <v>50</v>
      </c>
      <c r="J44" s="30">
        <f>J34*J32</f>
        <v>1.5603464995962331</v>
      </c>
      <c r="K44" s="30">
        <f t="shared" ref="K44:N44" si="57">J44</f>
        <v>1.5603464995962331</v>
      </c>
      <c r="L44" s="30">
        <f t="shared" si="57"/>
        <v>1.5603464995962331</v>
      </c>
      <c r="M44" s="30">
        <f t="shared" si="57"/>
        <v>1.5603464995962331</v>
      </c>
      <c r="N44" s="30">
        <f t="shared" si="57"/>
        <v>1.5603464995962331</v>
      </c>
      <c r="O44" s="19"/>
      <c r="P44" s="30">
        <f t="shared" si="37"/>
        <v>3.9535101871947937E-5</v>
      </c>
      <c r="Q44" s="30">
        <f t="shared" si="38"/>
        <v>-1.3641558678153553E-4</v>
      </c>
      <c r="R44" s="30">
        <f t="shared" si="39"/>
        <v>5.9406324850548398E-5</v>
      </c>
      <c r="S44" s="30">
        <f t="shared" si="40"/>
        <v>0</v>
      </c>
      <c r="T44" s="30">
        <f t="shared" si="41"/>
        <v>0</v>
      </c>
    </row>
    <row r="45" spans="1:22" x14ac:dyDescent="0.25">
      <c r="C45" s="30">
        <v>0</v>
      </c>
      <c r="D45" s="30">
        <v>0</v>
      </c>
      <c r="E45" s="30">
        <v>0</v>
      </c>
      <c r="F45" s="30">
        <v>0.99975688507050697</v>
      </c>
      <c r="G45" s="31">
        <v>6.2805256995843598E-5</v>
      </c>
      <c r="I45" s="4" t="s">
        <v>18</v>
      </c>
      <c r="J45" s="30">
        <f>F53</f>
        <v>2.6154895400634627E-2</v>
      </c>
      <c r="K45" s="30">
        <f t="shared" ref="K45:N45" si="58">J45</f>
        <v>2.6154895400634627E-2</v>
      </c>
      <c r="L45" s="30">
        <f t="shared" si="58"/>
        <v>2.6154895400634627E-2</v>
      </c>
      <c r="M45" s="30">
        <f t="shared" si="58"/>
        <v>2.6154895400634627E-2</v>
      </c>
      <c r="N45" s="30">
        <f t="shared" si="58"/>
        <v>2.6154895400634627E-2</v>
      </c>
      <c r="O45" s="19"/>
      <c r="P45" s="30">
        <f t="shared" si="37"/>
        <v>0</v>
      </c>
      <c r="Q45" s="30">
        <f t="shared" si="38"/>
        <v>0</v>
      </c>
      <c r="R45" s="30">
        <f t="shared" si="39"/>
        <v>0</v>
      </c>
      <c r="S45" s="30">
        <f t="shared" si="40"/>
        <v>2.6148536755083406E-2</v>
      </c>
      <c r="T45" s="30">
        <f t="shared" si="41"/>
        <v>1.6426649273362654E-6</v>
      </c>
    </row>
    <row r="46" spans="1:22" x14ac:dyDescent="0.25">
      <c r="C46" s="30">
        <v>0</v>
      </c>
      <c r="D46" s="30">
        <v>0</v>
      </c>
      <c r="E46" s="30">
        <v>0</v>
      </c>
      <c r="F46" s="31">
        <v>-5.09109427394071E-5</v>
      </c>
      <c r="G46" s="30">
        <v>0.99996078451860004</v>
      </c>
      <c r="I46" s="4" t="s">
        <v>19</v>
      </c>
      <c r="J46" s="30">
        <f>G53</f>
        <v>3.6631710330144139E-3</v>
      </c>
      <c r="K46" s="30">
        <f t="shared" ref="K46:N46" si="59">J46</f>
        <v>3.6631710330144139E-3</v>
      </c>
      <c r="L46" s="30">
        <f t="shared" si="59"/>
        <v>3.6631710330144139E-3</v>
      </c>
      <c r="M46" s="30">
        <f t="shared" si="59"/>
        <v>3.6631710330144139E-3</v>
      </c>
      <c r="N46" s="30">
        <f t="shared" si="59"/>
        <v>3.6631710330144139E-3</v>
      </c>
      <c r="O46" s="19"/>
      <c r="P46" s="30">
        <f t="shared" si="37"/>
        <v>0</v>
      </c>
      <c r="Q46" s="30">
        <f t="shared" si="38"/>
        <v>0</v>
      </c>
      <c r="R46" s="30">
        <f t="shared" si="39"/>
        <v>0</v>
      </c>
      <c r="S46" s="30">
        <f t="shared" si="40"/>
        <v>-1.8649549070645158E-7</v>
      </c>
      <c r="T46" s="30">
        <f t="shared" si="41"/>
        <v>3.663027379998904E-3</v>
      </c>
    </row>
    <row r="47" spans="1:22" x14ac:dyDescent="0.25">
      <c r="C47" s="30">
        <v>0</v>
      </c>
      <c r="D47" s="30">
        <v>0</v>
      </c>
      <c r="E47" s="30">
        <v>0</v>
      </c>
      <c r="F47" s="30">
        <v>7.3650742746880001E-4</v>
      </c>
      <c r="G47" s="30">
        <v>2.0807405279945801E-3</v>
      </c>
      <c r="I47" s="4">
        <v>1</v>
      </c>
      <c r="J47" s="30">
        <v>1</v>
      </c>
      <c r="K47" s="30">
        <f t="shared" ref="K47:N47" si="60">J47</f>
        <v>1</v>
      </c>
      <c r="L47" s="30">
        <f t="shared" si="60"/>
        <v>1</v>
      </c>
      <c r="M47" s="30">
        <f t="shared" si="60"/>
        <v>1</v>
      </c>
      <c r="N47" s="30">
        <f t="shared" si="60"/>
        <v>1</v>
      </c>
      <c r="O47" s="19"/>
      <c r="P47" s="30">
        <f t="shared" si="37"/>
        <v>0</v>
      </c>
      <c r="Q47" s="30">
        <f t="shared" si="38"/>
        <v>0</v>
      </c>
      <c r="R47" s="30">
        <f t="shared" si="39"/>
        <v>0</v>
      </c>
      <c r="S47" s="30">
        <f t="shared" si="40"/>
        <v>7.3650742746880001E-4</v>
      </c>
      <c r="T47" s="30">
        <f t="shared" si="41"/>
        <v>2.0807405279945801E-3</v>
      </c>
    </row>
    <row r="48" spans="1:22" x14ac:dyDescent="0.25">
      <c r="C48" s="30">
        <v>0</v>
      </c>
      <c r="D48" s="30">
        <v>0</v>
      </c>
      <c r="E48" s="30">
        <v>0</v>
      </c>
      <c r="F48" s="31">
        <v>-3.3428062640227097E-5</v>
      </c>
      <c r="G48" s="31">
        <v>-7.0305351196105704E-7</v>
      </c>
      <c r="I48" s="4" t="s">
        <v>20</v>
      </c>
      <c r="J48" s="30">
        <f>J45^2</f>
        <v>6.8407855341813832E-4</v>
      </c>
      <c r="K48" s="30">
        <f t="shared" ref="K48:N48" si="61">J48</f>
        <v>6.8407855341813832E-4</v>
      </c>
      <c r="L48" s="30">
        <f t="shared" si="61"/>
        <v>6.8407855341813832E-4</v>
      </c>
      <c r="M48" s="30">
        <f t="shared" si="61"/>
        <v>6.8407855341813832E-4</v>
      </c>
      <c r="N48" s="30">
        <f t="shared" si="61"/>
        <v>6.8407855341813832E-4</v>
      </c>
      <c r="O48" s="19"/>
      <c r="P48" s="30">
        <f t="shared" si="37"/>
        <v>0</v>
      </c>
      <c r="Q48" s="30">
        <f t="shared" si="38"/>
        <v>0</v>
      </c>
      <c r="R48" s="30">
        <f t="shared" si="39"/>
        <v>0</v>
      </c>
      <c r="S48" s="30">
        <f t="shared" si="40"/>
        <v>-2.2867420734497467E-8</v>
      </c>
      <c r="T48" s="30">
        <f t="shared" si="41"/>
        <v>-4.809438294378617E-10</v>
      </c>
    </row>
    <row r="49" spans="1:22" x14ac:dyDescent="0.25">
      <c r="C49" s="30">
        <v>0</v>
      </c>
      <c r="D49" s="30">
        <v>0</v>
      </c>
      <c r="E49" s="30">
        <v>0</v>
      </c>
      <c r="F49" s="31">
        <v>1.2799066261718799E-5</v>
      </c>
      <c r="G49" s="31">
        <v>-1.3667095999411601E-5</v>
      </c>
      <c r="I49" s="4" t="s">
        <v>21</v>
      </c>
      <c r="J49" s="30">
        <f>J46^2</f>
        <v>1.3418822017115888E-5</v>
      </c>
      <c r="K49" s="30">
        <f t="shared" ref="K49:N49" si="62">J49</f>
        <v>1.3418822017115888E-5</v>
      </c>
      <c r="L49" s="30">
        <f t="shared" si="62"/>
        <v>1.3418822017115888E-5</v>
      </c>
      <c r="M49" s="30">
        <f t="shared" si="62"/>
        <v>1.3418822017115888E-5</v>
      </c>
      <c r="N49" s="30">
        <f t="shared" si="62"/>
        <v>1.3418822017115888E-5</v>
      </c>
      <c r="O49" s="19"/>
      <c r="P49" s="30">
        <f t="shared" si="37"/>
        <v>0</v>
      </c>
      <c r="Q49" s="30">
        <f t="shared" si="38"/>
        <v>0</v>
      </c>
      <c r="R49" s="30">
        <f t="shared" si="39"/>
        <v>0</v>
      </c>
      <c r="S49" s="30">
        <f t="shared" si="40"/>
        <v>1.7174839215127735E-10</v>
      </c>
      <c r="T49" s="30">
        <f t="shared" si="41"/>
        <v>-1.8339632870694085E-10</v>
      </c>
    </row>
    <row r="50" spans="1:22" x14ac:dyDescent="0.25">
      <c r="C50" s="30">
        <v>0</v>
      </c>
      <c r="D50" s="30">
        <v>0</v>
      </c>
      <c r="E50" s="30">
        <v>0</v>
      </c>
      <c r="F50" s="31">
        <v>1.5386820061932899E-5</v>
      </c>
      <c r="G50" s="31">
        <v>4.8943179151974804E-6</v>
      </c>
      <c r="I50" s="4" t="s">
        <v>22</v>
      </c>
      <c r="J50" s="30">
        <f>J45^3</f>
        <v>1.7892003010468855E-5</v>
      </c>
      <c r="K50" s="30">
        <f t="shared" ref="K50:N50" si="63">J50</f>
        <v>1.7892003010468855E-5</v>
      </c>
      <c r="L50" s="30">
        <f t="shared" si="63"/>
        <v>1.7892003010468855E-5</v>
      </c>
      <c r="M50" s="30">
        <f t="shared" si="63"/>
        <v>1.7892003010468855E-5</v>
      </c>
      <c r="N50" s="30">
        <f t="shared" si="63"/>
        <v>1.7892003010468855E-5</v>
      </c>
      <c r="O50" s="19"/>
      <c r="P50" s="30">
        <f t="shared" si="37"/>
        <v>0</v>
      </c>
      <c r="Q50" s="30">
        <f t="shared" si="38"/>
        <v>0</v>
      </c>
      <c r="R50" s="30">
        <f t="shared" si="39"/>
        <v>0</v>
      </c>
      <c r="S50" s="30">
        <f t="shared" si="40"/>
        <v>2.7530103086964601E-10</v>
      </c>
      <c r="T50" s="30">
        <f t="shared" si="41"/>
        <v>8.7569150872904974E-11</v>
      </c>
    </row>
    <row r="51" spans="1:22" x14ac:dyDescent="0.25">
      <c r="C51" s="30">
        <v>0</v>
      </c>
      <c r="D51" s="30">
        <v>0</v>
      </c>
      <c r="E51" s="30">
        <v>0</v>
      </c>
      <c r="F51" s="31">
        <v>-1.00352528082686E-6</v>
      </c>
      <c r="G51" s="31">
        <v>-2.3991436856210297E-7</v>
      </c>
      <c r="I51" s="4" t="s">
        <v>23</v>
      </c>
      <c r="J51" s="30">
        <f>J46^3</f>
        <v>4.9155440110274968E-8</v>
      </c>
      <c r="K51" s="30">
        <f t="shared" ref="K51:N51" si="64">J51</f>
        <v>4.9155440110274968E-8</v>
      </c>
      <c r="L51" s="30">
        <f t="shared" si="64"/>
        <v>4.9155440110274968E-8</v>
      </c>
      <c r="M51" s="30">
        <f t="shared" si="64"/>
        <v>4.9155440110274968E-8</v>
      </c>
      <c r="N51" s="30">
        <f t="shared" si="64"/>
        <v>4.9155440110274968E-8</v>
      </c>
      <c r="O51" s="19"/>
      <c r="P51" s="30">
        <f t="shared" si="37"/>
        <v>0</v>
      </c>
      <c r="Q51" s="30">
        <f t="shared" si="38"/>
        <v>0</v>
      </c>
      <c r="R51" s="30">
        <f t="shared" si="39"/>
        <v>0</v>
      </c>
      <c r="S51" s="30">
        <f t="shared" si="40"/>
        <v>-4.9328726840831584E-14</v>
      </c>
      <c r="T51" s="30">
        <f t="shared" si="41"/>
        <v>-1.1793096375448888E-14</v>
      </c>
    </row>
    <row r="52" spans="1:22" x14ac:dyDescent="0.25">
      <c r="C52" s="30">
        <v>0</v>
      </c>
      <c r="D52" s="30">
        <v>0</v>
      </c>
      <c r="E52" s="30">
        <v>0</v>
      </c>
      <c r="F52" s="31">
        <v>-1.98527966541008E-5</v>
      </c>
      <c r="G52" s="31">
        <v>-1.9854276368069098E-6</v>
      </c>
      <c r="I52" s="30" t="s">
        <v>51</v>
      </c>
      <c r="J52" s="30">
        <f>J45*J46</f>
        <v>9.5809855203126689E-5</v>
      </c>
      <c r="K52" s="30">
        <f t="shared" ref="K52:N52" si="65">J52</f>
        <v>9.5809855203126689E-5</v>
      </c>
      <c r="L52" s="30">
        <f t="shared" si="65"/>
        <v>9.5809855203126689E-5</v>
      </c>
      <c r="M52" s="30">
        <f t="shared" si="65"/>
        <v>9.5809855203126689E-5</v>
      </c>
      <c r="N52" s="30">
        <f t="shared" si="65"/>
        <v>9.5809855203126689E-5</v>
      </c>
      <c r="O52" s="19"/>
      <c r="P52" s="30">
        <f t="shared" si="37"/>
        <v>0</v>
      </c>
      <c r="Q52" s="30">
        <f t="shared" si="38"/>
        <v>0</v>
      </c>
      <c r="R52" s="30">
        <f t="shared" si="39"/>
        <v>0</v>
      </c>
      <c r="S52" s="30">
        <f t="shared" si="40"/>
        <v>-1.9020935728065158E-9</v>
      </c>
      <c r="T52" s="30">
        <f t="shared" si="41"/>
        <v>-1.9022353439875604E-10</v>
      </c>
    </row>
    <row r="53" spans="1:22" x14ac:dyDescent="0.25">
      <c r="C53" s="29">
        <f>D75</f>
        <v>1.9570734808138166</v>
      </c>
      <c r="D53" s="29">
        <f t="shared" ref="D53:G53" si="66">E75</f>
        <v>0.2137866127596908</v>
      </c>
      <c r="E53" s="29">
        <f t="shared" si="66"/>
        <v>0.79728559754812522</v>
      </c>
      <c r="F53" s="29">
        <f t="shared" si="66"/>
        <v>2.6154895400634627E-2</v>
      </c>
      <c r="G53" s="29">
        <f t="shared" si="66"/>
        <v>3.6631710330144139E-3</v>
      </c>
      <c r="I53" s="2"/>
      <c r="O53" s="19"/>
      <c r="P53" s="35">
        <f>SUM(P32:P52)</f>
        <v>1.9335235348019733</v>
      </c>
      <c r="Q53" s="35">
        <f t="shared" ref="Q53:T53" si="67">SUM(Q32:Q52)</f>
        <v>0.25041170974320853</v>
      </c>
      <c r="R53" s="35">
        <f t="shared" si="67"/>
        <v>0.78318354900847909</v>
      </c>
      <c r="S53" s="35">
        <f t="shared" si="67"/>
        <v>2.6884833364547289E-2</v>
      </c>
      <c r="T53" s="35">
        <f t="shared" si="67"/>
        <v>5.7454098059144861E-3</v>
      </c>
    </row>
    <row r="54" spans="1:22" x14ac:dyDescent="0.25">
      <c r="C54" s="36">
        <f>P53</f>
        <v>1.9335235348019733</v>
      </c>
      <c r="D54" s="36">
        <f>Q53</f>
        <v>0.25041170974320853</v>
      </c>
      <c r="E54" s="36">
        <f>R53</f>
        <v>0.78318354900847909</v>
      </c>
      <c r="F54" s="37">
        <f>S53</f>
        <v>2.6884833364547289E-2</v>
      </c>
      <c r="G54" s="37">
        <f>T53</f>
        <v>5.7454098059144861E-3</v>
      </c>
      <c r="I54" s="2"/>
      <c r="O54" s="19"/>
    </row>
    <row r="55" spans="1:22" x14ac:dyDescent="0.25">
      <c r="B55" s="19" t="s">
        <v>24</v>
      </c>
      <c r="C55" s="34">
        <f>C54-K75</f>
        <v>-1.8596679751681222E-10</v>
      </c>
      <c r="D55" s="34">
        <f>D54-L75</f>
        <v>-2.4833646250499442E-10</v>
      </c>
      <c r="E55" s="34">
        <f>E54-M75</f>
        <v>-4.4608294835768447E-10</v>
      </c>
      <c r="F55" s="34">
        <f>F54-N75</f>
        <v>4.0053478936319387E-10</v>
      </c>
      <c r="G55" s="34">
        <f>G54-O75</f>
        <v>3.3038256158635093E-11</v>
      </c>
      <c r="O55" s="19"/>
    </row>
    <row r="56" spans="1:22" x14ac:dyDescent="0.25">
      <c r="O56" s="19"/>
    </row>
    <row r="57" spans="1:22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  <c r="U57" s="2"/>
      <c r="V57" s="2"/>
    </row>
    <row r="58" spans="1:22" x14ac:dyDescent="0.25">
      <c r="O58" s="19"/>
    </row>
    <row r="59" spans="1:22" x14ac:dyDescent="0.25">
      <c r="O59" s="19"/>
    </row>
    <row r="60" spans="1:22" x14ac:dyDescent="0.25">
      <c r="O60" s="19"/>
    </row>
    <row r="61" spans="1:22" x14ac:dyDescent="0.25">
      <c r="O61" s="19"/>
    </row>
    <row r="62" spans="1:22" x14ac:dyDescent="0.25">
      <c r="K62" s="2"/>
      <c r="O62" s="19"/>
    </row>
    <row r="63" spans="1:22" x14ac:dyDescent="0.25">
      <c r="A63" s="19" t="s">
        <v>52</v>
      </c>
      <c r="C63" s="23" t="s">
        <v>38</v>
      </c>
      <c r="D63" s="23"/>
      <c r="E63" s="23"/>
      <c r="F63" s="23"/>
      <c r="G63" s="23"/>
      <c r="H63" s="23"/>
      <c r="I63" s="23"/>
      <c r="J63" s="23" t="s">
        <v>39</v>
      </c>
      <c r="L63" s="23"/>
      <c r="M63" s="23"/>
      <c r="N63" s="23"/>
      <c r="O63" s="23"/>
      <c r="P63" s="23"/>
    </row>
    <row r="64" spans="1:22" x14ac:dyDescent="0.25">
      <c r="B64" s="23" t="s">
        <v>40</v>
      </c>
      <c r="C64" s="25" t="s">
        <v>9</v>
      </c>
      <c r="D64" s="26" t="s">
        <v>10</v>
      </c>
      <c r="E64" s="26" t="s">
        <v>11</v>
      </c>
      <c r="F64" s="26" t="s">
        <v>12</v>
      </c>
      <c r="G64" s="27" t="s">
        <v>13</v>
      </c>
      <c r="H64" s="27" t="s">
        <v>14</v>
      </c>
      <c r="I64" s="24"/>
      <c r="J64" s="27" t="s">
        <v>9</v>
      </c>
      <c r="K64" s="26" t="s">
        <v>10</v>
      </c>
      <c r="L64" s="26" t="s">
        <v>11</v>
      </c>
      <c r="M64" s="26" t="s">
        <v>12</v>
      </c>
      <c r="N64" s="27" t="s">
        <v>13</v>
      </c>
      <c r="O64" s="27" t="s">
        <v>14</v>
      </c>
    </row>
    <row r="65" spans="1:15" x14ac:dyDescent="0.25">
      <c r="B65" s="23" t="s">
        <v>41</v>
      </c>
      <c r="C65" s="25" t="s">
        <v>0</v>
      </c>
      <c r="D65" s="26">
        <v>0.99110721643437971</v>
      </c>
      <c r="E65" s="26">
        <v>0.1158205400231509</v>
      </c>
      <c r="F65" s="26">
        <v>0.75443333056034589</v>
      </c>
      <c r="G65" s="27">
        <v>2.1211756441613057E-2</v>
      </c>
      <c r="H65" s="27">
        <v>4.5725620129377753E-2</v>
      </c>
      <c r="I65" s="24"/>
      <c r="J65" s="27" t="s">
        <v>0</v>
      </c>
      <c r="K65" s="26">
        <v>0.96366977911653795</v>
      </c>
      <c r="L65" s="26">
        <v>0.15218911044373301</v>
      </c>
      <c r="M65" s="26">
        <v>0.80975169361626997</v>
      </c>
      <c r="N65" s="27">
        <v>2.3102009462109201E-2</v>
      </c>
      <c r="O65" s="27">
        <v>4.6498856642598001E-2</v>
      </c>
    </row>
    <row r="66" spans="1:15" x14ac:dyDescent="0.25">
      <c r="B66" s="23" t="s">
        <v>41</v>
      </c>
      <c r="C66" s="25" t="s">
        <v>2</v>
      </c>
      <c r="D66" s="26">
        <v>-109.48570697707852</v>
      </c>
      <c r="E66" s="26">
        <v>-46.959857910771007</v>
      </c>
      <c r="F66" s="26">
        <v>23.479219807092761</v>
      </c>
      <c r="G66" s="27">
        <v>-4.9157990189608736</v>
      </c>
      <c r="H66" s="27">
        <v>10.693732445696405</v>
      </c>
      <c r="I66" s="24"/>
      <c r="J66" s="27" t="s">
        <v>2</v>
      </c>
      <c r="K66" s="26">
        <v>-109.45851608518799</v>
      </c>
      <c r="L66" s="26">
        <v>-46.889335414344103</v>
      </c>
      <c r="M66" s="26">
        <v>23.527225877831199</v>
      </c>
      <c r="N66" s="27">
        <v>-4.9085088014497202</v>
      </c>
      <c r="O66" s="27">
        <v>10.6966700770668</v>
      </c>
    </row>
    <row r="67" spans="1:15" x14ac:dyDescent="0.25">
      <c r="B67" s="23" t="s">
        <v>41</v>
      </c>
      <c r="C67" s="25" t="s">
        <v>3</v>
      </c>
      <c r="D67" s="26">
        <v>111.3293378107512</v>
      </c>
      <c r="E67" s="26">
        <v>-46.602150643166397</v>
      </c>
      <c r="F67" s="26">
        <v>23.152163970807578</v>
      </c>
      <c r="G67" s="27">
        <v>-4.8734863432681257</v>
      </c>
      <c r="H67" s="27">
        <v>-10.586882144673556</v>
      </c>
      <c r="I67" s="24"/>
      <c r="J67" s="27" t="s">
        <v>3</v>
      </c>
      <c r="K67" s="26">
        <v>111.210358887409</v>
      </c>
      <c r="L67" s="26">
        <v>-46.491038190536798</v>
      </c>
      <c r="M67" s="26">
        <v>23.281909249080702</v>
      </c>
      <c r="N67" s="27">
        <v>-4.8793840692944501</v>
      </c>
      <c r="O67" s="27">
        <v>-10.5827521137108</v>
      </c>
    </row>
    <row r="68" spans="1:15" x14ac:dyDescent="0.25">
      <c r="B68" s="23" t="s">
        <v>41</v>
      </c>
      <c r="C68" s="25" t="s">
        <v>4</v>
      </c>
      <c r="D68" s="26">
        <v>103.16241190520024</v>
      </c>
      <c r="E68" s="26">
        <v>58.54334401543349</v>
      </c>
      <c r="F68" s="26">
        <v>31.771468432709014</v>
      </c>
      <c r="G68" s="27">
        <v>5.291407205862245</v>
      </c>
      <c r="H68" s="27">
        <v>-10.304567687461352</v>
      </c>
      <c r="I68" s="24"/>
      <c r="J68" s="27" t="s">
        <v>4</v>
      </c>
      <c r="K68" s="26">
        <v>103.036943884663</v>
      </c>
      <c r="L68" s="26">
        <v>58.601437153684998</v>
      </c>
      <c r="M68" s="26">
        <v>31.983289738771099</v>
      </c>
      <c r="N68" s="27">
        <v>5.28702437714447</v>
      </c>
      <c r="O68" s="27">
        <v>-10.3083587699603</v>
      </c>
    </row>
    <row r="69" spans="1:15" x14ac:dyDescent="0.25">
      <c r="B69" s="23" t="s">
        <v>41</v>
      </c>
      <c r="C69" s="25" t="s">
        <v>1</v>
      </c>
      <c r="D69" s="26">
        <v>-101.34514523536603</v>
      </c>
      <c r="E69" s="26">
        <v>58.305983858004311</v>
      </c>
      <c r="F69" s="26">
        <v>31.898431187970289</v>
      </c>
      <c r="G69" s="27">
        <v>5.2658961732597396</v>
      </c>
      <c r="H69" s="27">
        <v>10.417492290521105</v>
      </c>
      <c r="I69" s="24"/>
      <c r="J69" s="27" t="s">
        <v>1</v>
      </c>
      <c r="K69" s="26">
        <v>-101.335083255276</v>
      </c>
      <c r="L69" s="26">
        <v>58.326219634622298</v>
      </c>
      <c r="M69" s="26">
        <v>32.034128282790398</v>
      </c>
      <c r="N69" s="27">
        <v>5.2743557851999503</v>
      </c>
      <c r="O69" s="27">
        <v>10.4127630130991</v>
      </c>
    </row>
    <row r="72" spans="1:15" x14ac:dyDescent="0.25">
      <c r="A72" s="19" t="s">
        <v>55</v>
      </c>
    </row>
    <row r="73" spans="1:15" x14ac:dyDescent="0.25">
      <c r="C73" s="5" t="s">
        <v>37</v>
      </c>
      <c r="D73" s="1"/>
      <c r="E73" s="1"/>
      <c r="F73" s="1"/>
      <c r="G73" s="1"/>
      <c r="H73" s="1"/>
      <c r="I73" s="1"/>
      <c r="J73" s="5" t="s">
        <v>54</v>
      </c>
      <c r="K73" s="1"/>
      <c r="L73" s="18"/>
      <c r="M73" s="1"/>
      <c r="N73" s="1"/>
      <c r="O73" s="1"/>
    </row>
    <row r="74" spans="1:15" x14ac:dyDescent="0.25">
      <c r="C74" s="20" t="s">
        <v>9</v>
      </c>
      <c r="D74" s="21" t="s">
        <v>10</v>
      </c>
      <c r="E74" s="21" t="s">
        <v>11</v>
      </c>
      <c r="F74" s="21" t="s">
        <v>12</v>
      </c>
      <c r="G74" s="22" t="s">
        <v>13</v>
      </c>
      <c r="H74" s="22" t="s">
        <v>14</v>
      </c>
      <c r="I74" s="20"/>
      <c r="J74" s="20" t="s">
        <v>9</v>
      </c>
      <c r="K74" s="21" t="s">
        <v>10</v>
      </c>
      <c r="L74" s="21" t="s">
        <v>11</v>
      </c>
      <c r="M74" s="21" t="s">
        <v>12</v>
      </c>
      <c r="N74" s="22" t="s">
        <v>13</v>
      </c>
      <c r="O74" s="22" t="s">
        <v>14</v>
      </c>
    </row>
    <row r="75" spans="1:15" x14ac:dyDescent="0.25">
      <c r="B75" s="1"/>
      <c r="C75" s="13" t="s">
        <v>0</v>
      </c>
      <c r="D75" s="38">
        <v>1.9570734808138166</v>
      </c>
      <c r="E75" s="38">
        <v>0.2137866127596908</v>
      </c>
      <c r="F75" s="38">
        <v>0.79728559754812522</v>
      </c>
      <c r="G75" s="39">
        <v>2.6154895400634627E-2</v>
      </c>
      <c r="H75" s="39">
        <v>3.6631710330144139E-3</v>
      </c>
      <c r="I75" s="1"/>
      <c r="J75" s="13" t="s">
        <v>0</v>
      </c>
      <c r="K75" s="14">
        <v>1.9335235349879401</v>
      </c>
      <c r="L75" s="14">
        <v>0.250411709991545</v>
      </c>
      <c r="M75" s="14">
        <v>0.78318354945456203</v>
      </c>
      <c r="N75" s="15">
        <v>2.6884832964012499E-2</v>
      </c>
      <c r="O75" s="15">
        <v>5.74540977287623E-3</v>
      </c>
    </row>
    <row r="76" spans="1:15" x14ac:dyDescent="0.25">
      <c r="B76" s="1"/>
      <c r="C76" s="13" t="s">
        <v>2</v>
      </c>
      <c r="D76" s="38">
        <v>-108.54810933884197</v>
      </c>
      <c r="E76" s="38">
        <v>-46.839382694557344</v>
      </c>
      <c r="F76" s="38">
        <v>23.430573570931813</v>
      </c>
      <c r="G76" s="39">
        <v>-4.9062091363382239</v>
      </c>
      <c r="H76" s="39">
        <v>10.653646336925481</v>
      </c>
      <c r="I76" s="1"/>
      <c r="J76" s="13" t="s">
        <v>2</v>
      </c>
      <c r="K76" s="14">
        <v>-108.45285713418301</v>
      </c>
      <c r="L76" s="14">
        <v>-46.898135568459701</v>
      </c>
      <c r="M76" s="14">
        <v>23.320939611984301</v>
      </c>
      <c r="N76" s="15">
        <v>-4.9061670916224003</v>
      </c>
      <c r="O76" s="15">
        <v>10.6526686867197</v>
      </c>
    </row>
    <row r="77" spans="1:15" x14ac:dyDescent="0.25">
      <c r="B77" s="1"/>
      <c r="C77" s="13" t="s">
        <v>3</v>
      </c>
      <c r="D77" s="38">
        <v>112.2671989090647</v>
      </c>
      <c r="E77" s="38">
        <v>-46.530542146291623</v>
      </c>
      <c r="F77" s="38">
        <v>23.278305522375263</v>
      </c>
      <c r="G77" s="39">
        <v>-4.8731734559488684</v>
      </c>
      <c r="H77" s="39">
        <v>-10.626984487711196</v>
      </c>
      <c r="I77" s="1"/>
      <c r="J77" s="13" t="s">
        <v>3</v>
      </c>
      <c r="K77" s="14">
        <v>112.219071679409</v>
      </c>
      <c r="L77" s="14">
        <v>-46.231812460046399</v>
      </c>
      <c r="M77" s="14">
        <v>23.378511949441201</v>
      </c>
      <c r="N77" s="15">
        <v>-4.8716640146599204</v>
      </c>
      <c r="O77" s="15">
        <v>-10.6267345233514</v>
      </c>
    </row>
    <row r="78" spans="1:15" x14ac:dyDescent="0.25">
      <c r="B78" s="1"/>
      <c r="C78" s="13" t="s">
        <v>4</v>
      </c>
      <c r="D78" s="38">
        <v>104.1167292214065</v>
      </c>
      <c r="E78" s="38">
        <v>58.616016444525712</v>
      </c>
      <c r="F78" s="38">
        <v>31.900207605667049</v>
      </c>
      <c r="G78" s="39">
        <v>5.2932052257276823</v>
      </c>
      <c r="H78" s="39">
        <v>-10.348395714284893</v>
      </c>
      <c r="I78" s="1"/>
      <c r="J78" s="13" t="s">
        <v>4</v>
      </c>
      <c r="K78" s="14">
        <v>103.923672639768</v>
      </c>
      <c r="L78" s="14">
        <v>58.840103024512203</v>
      </c>
      <c r="M78" s="14">
        <v>32.096062291680099</v>
      </c>
      <c r="N78" s="15">
        <v>5.2980972915764504</v>
      </c>
      <c r="O78" s="15">
        <v>-10.345959528548001</v>
      </c>
    </row>
    <row r="79" spans="1:15" x14ac:dyDescent="0.25">
      <c r="B79" s="1"/>
      <c r="C79" s="13" t="s">
        <v>1</v>
      </c>
      <c r="D79" s="38">
        <v>-100.3909118849726</v>
      </c>
      <c r="E79" s="38">
        <v>58.423929266519053</v>
      </c>
      <c r="F79" s="38">
        <v>31.865299038834792</v>
      </c>
      <c r="G79" s="39">
        <v>5.2739907777172332</v>
      </c>
      <c r="H79" s="39">
        <v>10.373670984570465</v>
      </c>
      <c r="I79" s="1"/>
      <c r="J79" s="13" t="s">
        <v>1</v>
      </c>
      <c r="K79" s="14">
        <v>-100.448696447638</v>
      </c>
      <c r="L79" s="14">
        <v>58.2928233755176</v>
      </c>
      <c r="M79" s="14">
        <v>31.861952247545901</v>
      </c>
      <c r="N79" s="15">
        <v>5.2734152588141301</v>
      </c>
      <c r="O79" s="15">
        <v>10.3745273590467</v>
      </c>
    </row>
    <row r="80" spans="1:15" x14ac:dyDescent="0.25">
      <c r="C80" s="13"/>
      <c r="D80" s="38"/>
      <c r="E80" s="38"/>
      <c r="F80" s="38"/>
      <c r="G80" s="39"/>
      <c r="H80" s="39"/>
      <c r="J80" s="13"/>
      <c r="K80" s="14"/>
      <c r="L80" s="14"/>
      <c r="M80" s="14"/>
      <c r="N80" s="15"/>
      <c r="O80" s="15"/>
    </row>
    <row r="81" spans="3:15" x14ac:dyDescent="0.25">
      <c r="C81" s="13"/>
      <c r="D81" s="38"/>
      <c r="E81" s="38"/>
      <c r="F81" s="38"/>
      <c r="G81" s="39"/>
      <c r="H81" s="39"/>
      <c r="J81" s="13"/>
      <c r="K81" s="14"/>
      <c r="L81" s="14"/>
      <c r="M81" s="14"/>
      <c r="N81" s="15"/>
      <c r="O81" s="15"/>
    </row>
    <row r="82" spans="3:15" x14ac:dyDescent="0.25">
      <c r="C82" s="13"/>
      <c r="D82" s="38"/>
      <c r="E82" s="38"/>
      <c r="F82" s="38"/>
      <c r="G82" s="39"/>
      <c r="H82" s="39"/>
      <c r="J82" s="13"/>
      <c r="K82" s="14"/>
      <c r="L82" s="14"/>
      <c r="M82" s="14"/>
      <c r="N82" s="15"/>
      <c r="O82" s="15"/>
    </row>
    <row r="83" spans="3:15" x14ac:dyDescent="0.25">
      <c r="C83" s="13"/>
      <c r="D83" s="38"/>
      <c r="E83" s="38"/>
      <c r="F83" s="38"/>
      <c r="G83" s="39"/>
      <c r="H83" s="39"/>
      <c r="J83" s="13"/>
      <c r="K83" s="14"/>
      <c r="L83" s="14"/>
      <c r="M83" s="14"/>
      <c r="N83" s="15"/>
      <c r="O8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 Tyler analysis</vt:lpstr>
      <vt:lpstr>mapping 05182023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Khreishi, Manal A. (GSFC-5510)</dc:creator>
  <cp:keywords/>
  <dc:description/>
  <cp:lastModifiedBy>Khreishi, Manal A. (GSFC-5510)</cp:lastModifiedBy>
  <cp:revision/>
  <dcterms:created xsi:type="dcterms:W3CDTF">2023-03-02T17:16:17Z</dcterms:created>
  <dcterms:modified xsi:type="dcterms:W3CDTF">2023-05-22T23:28:24Z</dcterms:modified>
  <cp:category/>
  <cp:contentStatus/>
</cp:coreProperties>
</file>