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ay\Downloads\ADMTools-updating-encoders\files\"/>
    </mc:Choice>
  </mc:AlternateContent>
  <xr:revisionPtr revIDLastSave="0" documentId="13_ncr:1_{C98F9B7E-CE25-468D-81A5-9D10E8757100}" xr6:coauthVersionLast="47" xr6:coauthVersionMax="47" xr10:uidLastSave="{00000000-0000-0000-0000-000000000000}"/>
  <bookViews>
    <workbookView xWindow="28680" yWindow="-120" windowWidth="29040" windowHeight="15840" xr2:uid="{740DFEC9-E8F8-904E-863B-DF785590590D}"/>
  </bookViews>
  <sheets>
    <sheet name="Encoder Mapping 5-18-2023" sheetId="4" r:id="rId1"/>
    <sheet name="Encoder Mapping Mar 4" sheetId="3" r:id="rId2"/>
    <sheet name="Encoder Mapping Mar 4 (old)" sheetId="1" r:id="rId3"/>
    <sheet name="Sample PR5 Pos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4" l="1"/>
  <c r="P44" i="4"/>
  <c r="P45" i="4"/>
  <c r="P46" i="4"/>
  <c r="P47" i="4"/>
  <c r="P48" i="4"/>
  <c r="P49" i="4"/>
  <c r="P50" i="4"/>
  <c r="P51" i="4"/>
  <c r="P52" i="4"/>
  <c r="P16" i="4"/>
  <c r="P17" i="4"/>
  <c r="P18" i="4"/>
  <c r="P19" i="4"/>
  <c r="P20" i="4"/>
  <c r="P21" i="4"/>
  <c r="P22" i="4"/>
  <c r="P23" i="4"/>
  <c r="P24" i="4"/>
  <c r="P25" i="4"/>
  <c r="Q15" i="4"/>
  <c r="U54" i="4" l="1"/>
  <c r="T54" i="4"/>
  <c r="S54" i="4"/>
  <c r="R54" i="4"/>
  <c r="Q54" i="4"/>
  <c r="U52" i="4"/>
  <c r="T52" i="4"/>
  <c r="S52" i="4"/>
  <c r="R52" i="4"/>
  <c r="Q52" i="4"/>
  <c r="U51" i="4"/>
  <c r="T51" i="4"/>
  <c r="S51" i="4"/>
  <c r="R51" i="4"/>
  <c r="Q51" i="4"/>
  <c r="U50" i="4"/>
  <c r="T50" i="4"/>
  <c r="S50" i="4"/>
  <c r="R50" i="4"/>
  <c r="Q50" i="4"/>
  <c r="U49" i="4"/>
  <c r="T49" i="4"/>
  <c r="S49" i="4"/>
  <c r="R49" i="4"/>
  <c r="Q49" i="4"/>
  <c r="U48" i="4"/>
  <c r="T48" i="4"/>
  <c r="S48" i="4"/>
  <c r="R48" i="4"/>
  <c r="Q48" i="4"/>
  <c r="U47" i="4"/>
  <c r="T47" i="4"/>
  <c r="S47" i="4"/>
  <c r="R47" i="4"/>
  <c r="Q47" i="4"/>
  <c r="U46" i="4"/>
  <c r="T46" i="4"/>
  <c r="S46" i="4"/>
  <c r="R46" i="4"/>
  <c r="Q46" i="4"/>
  <c r="U45" i="4"/>
  <c r="T45" i="4"/>
  <c r="S45" i="4"/>
  <c r="R45" i="4"/>
  <c r="Q45" i="4"/>
  <c r="U44" i="4"/>
  <c r="T44" i="4"/>
  <c r="S44" i="4"/>
  <c r="R44" i="4"/>
  <c r="Q44" i="4"/>
  <c r="U43" i="4"/>
  <c r="T43" i="4"/>
  <c r="S43" i="4"/>
  <c r="R43" i="4"/>
  <c r="Q43" i="4"/>
  <c r="U42" i="4"/>
  <c r="T42" i="4"/>
  <c r="S42" i="4"/>
  <c r="R42" i="4"/>
  <c r="Q42" i="4"/>
  <c r="U41" i="4"/>
  <c r="T41" i="4"/>
  <c r="S41" i="4"/>
  <c r="R41" i="4"/>
  <c r="Q41" i="4"/>
  <c r="U40" i="4"/>
  <c r="T40" i="4"/>
  <c r="S40" i="4"/>
  <c r="R40" i="4"/>
  <c r="Q40" i="4"/>
  <c r="U39" i="4"/>
  <c r="T39" i="4"/>
  <c r="S39" i="4"/>
  <c r="R39" i="4"/>
  <c r="Q39" i="4"/>
  <c r="U38" i="4"/>
  <c r="T38" i="4"/>
  <c r="S38" i="4"/>
  <c r="R38" i="4"/>
  <c r="Q38" i="4"/>
  <c r="U37" i="4"/>
  <c r="T37" i="4"/>
  <c r="S37" i="4"/>
  <c r="R37" i="4"/>
  <c r="Q37" i="4"/>
  <c r="U36" i="4"/>
  <c r="T36" i="4"/>
  <c r="S36" i="4"/>
  <c r="R36" i="4"/>
  <c r="Q36" i="4"/>
  <c r="U35" i="4"/>
  <c r="T35" i="4"/>
  <c r="S35" i="4"/>
  <c r="R35" i="4"/>
  <c r="Q35" i="4"/>
  <c r="U34" i="4"/>
  <c r="T34" i="4"/>
  <c r="S34" i="4"/>
  <c r="R34" i="4"/>
  <c r="Q34" i="4"/>
  <c r="U33" i="4"/>
  <c r="T33" i="4"/>
  <c r="S33" i="4"/>
  <c r="R33" i="4"/>
  <c r="Q33" i="4"/>
  <c r="U32" i="4"/>
  <c r="T32" i="4"/>
  <c r="S32" i="4"/>
  <c r="R32" i="4"/>
  <c r="Q32" i="4"/>
  <c r="Q6" i="4"/>
  <c r="R6" i="4"/>
  <c r="S6" i="4"/>
  <c r="T6" i="4"/>
  <c r="U6" i="4"/>
  <c r="Q7" i="4"/>
  <c r="R7" i="4"/>
  <c r="S7" i="4"/>
  <c r="S27" i="4" s="1"/>
  <c r="S28" i="4" s="1"/>
  <c r="T7" i="4"/>
  <c r="U7" i="4"/>
  <c r="Q8" i="4"/>
  <c r="Q27" i="4" s="1"/>
  <c r="Q28" i="4" s="1"/>
  <c r="R8" i="4"/>
  <c r="S8" i="4"/>
  <c r="T8" i="4"/>
  <c r="U8" i="4"/>
  <c r="Q9" i="4"/>
  <c r="R9" i="4"/>
  <c r="R27" i="4" s="1"/>
  <c r="R28" i="4" s="1"/>
  <c r="S9" i="4"/>
  <c r="T9" i="4"/>
  <c r="U9" i="4"/>
  <c r="Q10" i="4"/>
  <c r="R10" i="4"/>
  <c r="S10" i="4"/>
  <c r="T10" i="4"/>
  <c r="U10" i="4"/>
  <c r="Q11" i="4"/>
  <c r="R11" i="4"/>
  <c r="S11" i="4"/>
  <c r="T11" i="4"/>
  <c r="T27" i="4" s="1"/>
  <c r="T28" i="4" s="1"/>
  <c r="U11" i="4"/>
  <c r="Q12" i="4"/>
  <c r="R12" i="4"/>
  <c r="S12" i="4"/>
  <c r="T12" i="4"/>
  <c r="U12" i="4"/>
  <c r="Q13" i="4"/>
  <c r="R13" i="4"/>
  <c r="S13" i="4"/>
  <c r="T13" i="4"/>
  <c r="U13" i="4"/>
  <c r="Q14" i="4"/>
  <c r="R14" i="4"/>
  <c r="S14" i="4"/>
  <c r="T14" i="4"/>
  <c r="U14" i="4"/>
  <c r="R15" i="4"/>
  <c r="S15" i="4"/>
  <c r="T15" i="4"/>
  <c r="U15" i="4"/>
  <c r="Q16" i="4"/>
  <c r="R16" i="4"/>
  <c r="S16" i="4"/>
  <c r="T16" i="4"/>
  <c r="U16" i="4"/>
  <c r="Q17" i="4"/>
  <c r="R17" i="4"/>
  <c r="S17" i="4"/>
  <c r="T17" i="4"/>
  <c r="U17" i="4"/>
  <c r="Q18" i="4"/>
  <c r="R18" i="4"/>
  <c r="S18" i="4"/>
  <c r="T18" i="4"/>
  <c r="U18" i="4"/>
  <c r="Q19" i="4"/>
  <c r="R19" i="4"/>
  <c r="S19" i="4"/>
  <c r="T19" i="4"/>
  <c r="U19" i="4"/>
  <c r="Q20" i="4"/>
  <c r="R20" i="4"/>
  <c r="S20" i="4"/>
  <c r="T20" i="4"/>
  <c r="U20" i="4"/>
  <c r="Q21" i="4"/>
  <c r="R21" i="4"/>
  <c r="S21" i="4"/>
  <c r="T21" i="4"/>
  <c r="U21" i="4"/>
  <c r="Q22" i="4"/>
  <c r="R22" i="4"/>
  <c r="S22" i="4"/>
  <c r="T22" i="4"/>
  <c r="U22" i="4"/>
  <c r="Q23" i="4"/>
  <c r="R23" i="4"/>
  <c r="S23" i="4"/>
  <c r="T23" i="4"/>
  <c r="U23" i="4"/>
  <c r="Q24" i="4"/>
  <c r="R24" i="4"/>
  <c r="S24" i="4"/>
  <c r="T24" i="4"/>
  <c r="U24" i="4"/>
  <c r="Q25" i="4"/>
  <c r="R25" i="4"/>
  <c r="S25" i="4"/>
  <c r="T25" i="4"/>
  <c r="U25" i="4"/>
  <c r="U27" i="4"/>
  <c r="U28" i="4" s="1"/>
  <c r="R5" i="4"/>
  <c r="S5" i="4"/>
  <c r="T5" i="4"/>
  <c r="U5" i="4"/>
  <c r="Q5" i="4"/>
  <c r="B52" i="4"/>
  <c r="C52" i="4" s="1"/>
  <c r="D52" i="4" s="1"/>
  <c r="E52" i="4" s="1"/>
  <c r="F52" i="4" s="1"/>
  <c r="C47" i="4"/>
  <c r="D47" i="4" s="1"/>
  <c r="E47" i="4" s="1"/>
  <c r="F47" i="4" s="1"/>
  <c r="B46" i="4"/>
  <c r="B49" i="4" s="1"/>
  <c r="C49" i="4" s="1"/>
  <c r="D49" i="4" s="1"/>
  <c r="E49" i="4" s="1"/>
  <c r="F49" i="4" s="1"/>
  <c r="C45" i="4"/>
  <c r="D45" i="4" s="1"/>
  <c r="E45" i="4" s="1"/>
  <c r="F45" i="4" s="1"/>
  <c r="B45" i="4"/>
  <c r="B48" i="4" s="1"/>
  <c r="C48" i="4" s="1"/>
  <c r="D48" i="4" s="1"/>
  <c r="E48" i="4" s="1"/>
  <c r="F48" i="4" s="1"/>
  <c r="B41" i="4"/>
  <c r="C41" i="4" s="1"/>
  <c r="D41" i="4" s="1"/>
  <c r="E41" i="4" s="1"/>
  <c r="F41" i="4" s="1"/>
  <c r="B40" i="4"/>
  <c r="C40" i="4" s="1"/>
  <c r="D40" i="4" s="1"/>
  <c r="E40" i="4" s="1"/>
  <c r="F40" i="4" s="1"/>
  <c r="B39" i="4"/>
  <c r="C39" i="4" s="1"/>
  <c r="D39" i="4" s="1"/>
  <c r="E39" i="4" s="1"/>
  <c r="F39" i="4" s="1"/>
  <c r="C35" i="4"/>
  <c r="D35" i="4" s="1"/>
  <c r="E35" i="4" s="1"/>
  <c r="F35" i="4" s="1"/>
  <c r="B34" i="4"/>
  <c r="B44" i="4" s="1"/>
  <c r="C44" i="4" s="1"/>
  <c r="D44" i="4" s="1"/>
  <c r="E44" i="4" s="1"/>
  <c r="F44" i="4" s="1"/>
  <c r="B33" i="4"/>
  <c r="B43" i="4" s="1"/>
  <c r="C43" i="4" s="1"/>
  <c r="D43" i="4" s="1"/>
  <c r="E43" i="4" s="1"/>
  <c r="F43" i="4" s="1"/>
  <c r="B32" i="4"/>
  <c r="B42" i="4" s="1"/>
  <c r="C42" i="4" s="1"/>
  <c r="D42" i="4" s="1"/>
  <c r="E42" i="4" s="1"/>
  <c r="F42" i="4" s="1"/>
  <c r="B19" i="4"/>
  <c r="C19" i="4" s="1"/>
  <c r="D19" i="4" s="1"/>
  <c r="E19" i="4" s="1"/>
  <c r="F19" i="4" s="1"/>
  <c r="B18" i="4"/>
  <c r="B7" i="4"/>
  <c r="B14" i="4" s="1"/>
  <c r="C14" i="4" s="1"/>
  <c r="D14" i="4" s="1"/>
  <c r="E14" i="4" s="1"/>
  <c r="F14" i="4" s="1"/>
  <c r="B6" i="4"/>
  <c r="B10" i="4" s="1"/>
  <c r="B5" i="4"/>
  <c r="B12" i="4" s="1"/>
  <c r="C12" i="4" s="1"/>
  <c r="D12" i="4" s="1"/>
  <c r="E12" i="4" s="1"/>
  <c r="F12" i="4" s="1"/>
  <c r="C20" i="4"/>
  <c r="D20" i="4" s="1"/>
  <c r="E20" i="4" s="1"/>
  <c r="F20" i="4" s="1"/>
  <c r="C8" i="4"/>
  <c r="D8" i="4" s="1"/>
  <c r="E8" i="4" s="1"/>
  <c r="F8" i="4" s="1"/>
  <c r="P42" i="4"/>
  <c r="P41" i="4"/>
  <c r="P40" i="4"/>
  <c r="P39" i="4"/>
  <c r="P38" i="4"/>
  <c r="P37" i="4"/>
  <c r="P36" i="4"/>
  <c r="P35" i="4"/>
  <c r="P34" i="4"/>
  <c r="P33" i="4"/>
  <c r="P32" i="4"/>
  <c r="P15" i="4"/>
  <c r="P14" i="4"/>
  <c r="P13" i="4"/>
  <c r="P12" i="4"/>
  <c r="P11" i="4"/>
  <c r="P10" i="4"/>
  <c r="P9" i="4"/>
  <c r="P8" i="4"/>
  <c r="P7" i="4"/>
  <c r="P6" i="4"/>
  <c r="P5" i="4"/>
  <c r="P32" i="3"/>
  <c r="P31" i="3"/>
  <c r="P30" i="3"/>
  <c r="P29" i="3"/>
  <c r="Q28" i="3"/>
  <c r="P28" i="3"/>
  <c r="D28" i="3"/>
  <c r="E28" i="3" s="1"/>
  <c r="C28" i="3"/>
  <c r="R28" i="3" s="1"/>
  <c r="P27" i="3"/>
  <c r="B27" i="3"/>
  <c r="B30" i="3" s="1"/>
  <c r="P26" i="3"/>
  <c r="C26" i="3"/>
  <c r="D26" i="3" s="1"/>
  <c r="B26" i="3"/>
  <c r="B31" i="3" s="1"/>
  <c r="Q25" i="3"/>
  <c r="P25" i="3"/>
  <c r="C25" i="3"/>
  <c r="D25" i="3" s="1"/>
  <c r="P24" i="3"/>
  <c r="D24" i="3"/>
  <c r="E24" i="3" s="1"/>
  <c r="C24" i="3"/>
  <c r="R24" i="3" s="1"/>
  <c r="B24" i="3"/>
  <c r="Q24" i="3" s="1"/>
  <c r="P23" i="3"/>
  <c r="C23" i="3"/>
  <c r="D23" i="3" s="1"/>
  <c r="B23" i="3"/>
  <c r="Q23" i="3" s="1"/>
  <c r="P22" i="3"/>
  <c r="B22" i="3"/>
  <c r="C22" i="3" s="1"/>
  <c r="P15" i="3"/>
  <c r="P14" i="3"/>
  <c r="P13" i="3"/>
  <c r="P12" i="3"/>
  <c r="R11" i="3"/>
  <c r="Q11" i="3"/>
  <c r="P11" i="3"/>
  <c r="C11" i="3"/>
  <c r="D11" i="3" s="1"/>
  <c r="P10" i="3"/>
  <c r="B10" i="3"/>
  <c r="B15" i="3" s="1"/>
  <c r="P9" i="3"/>
  <c r="B9" i="3"/>
  <c r="B12" i="3" s="1"/>
  <c r="Q8" i="3"/>
  <c r="P8" i="3"/>
  <c r="C8" i="3"/>
  <c r="D8" i="3" s="1"/>
  <c r="P7" i="3"/>
  <c r="C7" i="3"/>
  <c r="R7" i="3" s="1"/>
  <c r="B7" i="3"/>
  <c r="Q7" i="3" s="1"/>
  <c r="P6" i="3"/>
  <c r="B6" i="3"/>
  <c r="Q6" i="3" s="1"/>
  <c r="Q5" i="3"/>
  <c r="P5" i="3"/>
  <c r="B5" i="3"/>
  <c r="C5" i="3" s="1"/>
  <c r="B10" i="1"/>
  <c r="B13" i="1" s="1"/>
  <c r="Q13" i="1" s="1"/>
  <c r="B9" i="1"/>
  <c r="B7" i="1"/>
  <c r="Q7" i="1" s="1"/>
  <c r="B6" i="1"/>
  <c r="C6" i="1" s="1"/>
  <c r="B5" i="1"/>
  <c r="P32" i="2"/>
  <c r="P31" i="2"/>
  <c r="P30" i="2"/>
  <c r="P29" i="2"/>
  <c r="B29" i="2"/>
  <c r="C29" i="2" s="1"/>
  <c r="Q28" i="2"/>
  <c r="P28" i="2"/>
  <c r="C28" i="2"/>
  <c r="R28" i="2" s="1"/>
  <c r="P27" i="2"/>
  <c r="B27" i="2"/>
  <c r="C27" i="2" s="1"/>
  <c r="P26" i="2"/>
  <c r="B26" i="2"/>
  <c r="C26" i="2" s="1"/>
  <c r="Q25" i="2"/>
  <c r="P25" i="2"/>
  <c r="C25" i="2"/>
  <c r="R25" i="2" s="1"/>
  <c r="P24" i="2"/>
  <c r="B24" i="2"/>
  <c r="Q24" i="2" s="1"/>
  <c r="P23" i="2"/>
  <c r="B23" i="2"/>
  <c r="C23" i="2" s="1"/>
  <c r="P22" i="2"/>
  <c r="B22" i="2"/>
  <c r="Q22" i="2" s="1"/>
  <c r="P15" i="2"/>
  <c r="P14" i="2"/>
  <c r="P13" i="2"/>
  <c r="P12" i="2"/>
  <c r="Q11" i="2"/>
  <c r="P11" i="2"/>
  <c r="C11" i="2"/>
  <c r="R11" i="2" s="1"/>
  <c r="P10" i="2"/>
  <c r="B10" i="2"/>
  <c r="B15" i="2" s="1"/>
  <c r="P9" i="2"/>
  <c r="B9" i="2"/>
  <c r="B12" i="2" s="1"/>
  <c r="Q8" i="2"/>
  <c r="P8" i="2"/>
  <c r="C8" i="2"/>
  <c r="R8" i="2" s="1"/>
  <c r="P7" i="2"/>
  <c r="B7" i="2"/>
  <c r="Q7" i="2" s="1"/>
  <c r="P6" i="2"/>
  <c r="B6" i="2"/>
  <c r="Q6" i="2" s="1"/>
  <c r="Q5" i="2"/>
  <c r="P5" i="2"/>
  <c r="B5" i="2"/>
  <c r="C5" i="2" s="1"/>
  <c r="P32" i="1"/>
  <c r="P31" i="1"/>
  <c r="P30" i="1"/>
  <c r="B30" i="1"/>
  <c r="Q30" i="1" s="1"/>
  <c r="P29" i="1"/>
  <c r="Q28" i="1"/>
  <c r="P28" i="1"/>
  <c r="C28" i="1"/>
  <c r="D28" i="1" s="1"/>
  <c r="Q27" i="1"/>
  <c r="P27" i="1"/>
  <c r="B27" i="1"/>
  <c r="C27" i="1" s="1"/>
  <c r="P26" i="1"/>
  <c r="C26" i="1"/>
  <c r="R26" i="1" s="1"/>
  <c r="B26" i="1"/>
  <c r="B29" i="1" s="1"/>
  <c r="Q25" i="1"/>
  <c r="P25" i="1"/>
  <c r="C25" i="1"/>
  <c r="R25" i="1" s="1"/>
  <c r="P24" i="1"/>
  <c r="C24" i="1"/>
  <c r="R24" i="1" s="1"/>
  <c r="B24" i="1"/>
  <c r="Q24" i="1" s="1"/>
  <c r="P23" i="1"/>
  <c r="B23" i="1"/>
  <c r="Q23" i="1" s="1"/>
  <c r="P22" i="1"/>
  <c r="B22" i="1"/>
  <c r="Q22" i="1" s="1"/>
  <c r="P15" i="1"/>
  <c r="P14" i="1"/>
  <c r="P13" i="1"/>
  <c r="P12" i="1"/>
  <c r="Q11" i="1"/>
  <c r="P11" i="1"/>
  <c r="C11" i="1"/>
  <c r="R11" i="1" s="1"/>
  <c r="P10" i="1"/>
  <c r="P9" i="1"/>
  <c r="Q8" i="1"/>
  <c r="P8" i="1"/>
  <c r="C8" i="1"/>
  <c r="R8" i="1" s="1"/>
  <c r="P7" i="1"/>
  <c r="P6" i="1"/>
  <c r="P5" i="1"/>
  <c r="C32" i="4" l="1"/>
  <c r="D32" i="4" s="1"/>
  <c r="E32" i="4" s="1"/>
  <c r="F32" i="4" s="1"/>
  <c r="B36" i="4"/>
  <c r="C36" i="4" s="1"/>
  <c r="D36" i="4" s="1"/>
  <c r="E36" i="4" s="1"/>
  <c r="F36" i="4" s="1"/>
  <c r="C46" i="4"/>
  <c r="D46" i="4" s="1"/>
  <c r="E46" i="4" s="1"/>
  <c r="F46" i="4" s="1"/>
  <c r="B50" i="4"/>
  <c r="C50" i="4" s="1"/>
  <c r="D50" i="4" s="1"/>
  <c r="E50" i="4" s="1"/>
  <c r="F50" i="4" s="1"/>
  <c r="B51" i="4"/>
  <c r="C51" i="4" s="1"/>
  <c r="D51" i="4" s="1"/>
  <c r="E51" i="4" s="1"/>
  <c r="F51" i="4" s="1"/>
  <c r="C34" i="4"/>
  <c r="D34" i="4" s="1"/>
  <c r="E34" i="4" s="1"/>
  <c r="F34" i="4" s="1"/>
  <c r="B38" i="4"/>
  <c r="C33" i="4"/>
  <c r="D33" i="4" s="1"/>
  <c r="E33" i="4" s="1"/>
  <c r="F33" i="4" s="1"/>
  <c r="B37" i="4"/>
  <c r="C37" i="4" s="1"/>
  <c r="D37" i="4" s="1"/>
  <c r="E37" i="4" s="1"/>
  <c r="F37" i="4" s="1"/>
  <c r="B16" i="4"/>
  <c r="C16" i="4" s="1"/>
  <c r="D16" i="4" s="1"/>
  <c r="E16" i="4" s="1"/>
  <c r="F16" i="4" s="1"/>
  <c r="B9" i="4"/>
  <c r="C9" i="4" s="1"/>
  <c r="D9" i="4" s="1"/>
  <c r="E9" i="4" s="1"/>
  <c r="F9" i="4" s="1"/>
  <c r="B15" i="4"/>
  <c r="C15" i="4" s="1"/>
  <c r="D15" i="4" s="1"/>
  <c r="E15" i="4" s="1"/>
  <c r="F15" i="4" s="1"/>
  <c r="B13" i="4"/>
  <c r="C13" i="4" s="1"/>
  <c r="D13" i="4" s="1"/>
  <c r="E13" i="4" s="1"/>
  <c r="F13" i="4" s="1"/>
  <c r="B11" i="4"/>
  <c r="B17" i="4"/>
  <c r="C17" i="4" s="1"/>
  <c r="D17" i="4" s="1"/>
  <c r="E17" i="4" s="1"/>
  <c r="F17" i="4" s="1"/>
  <c r="B25" i="4"/>
  <c r="C25" i="4" s="1"/>
  <c r="D25" i="4" s="1"/>
  <c r="E25" i="4" s="1"/>
  <c r="F25" i="4" s="1"/>
  <c r="B21" i="4"/>
  <c r="C21" i="4" s="1"/>
  <c r="D21" i="4" s="1"/>
  <c r="E21" i="4" s="1"/>
  <c r="F21" i="4" s="1"/>
  <c r="B24" i="4"/>
  <c r="C24" i="4" s="1"/>
  <c r="D24" i="4" s="1"/>
  <c r="E24" i="4" s="1"/>
  <c r="F24" i="4" s="1"/>
  <c r="C5" i="4"/>
  <c r="D5" i="4" s="1"/>
  <c r="E5" i="4" s="1"/>
  <c r="F5" i="4" s="1"/>
  <c r="C7" i="4"/>
  <c r="D7" i="4" s="1"/>
  <c r="E7" i="4" s="1"/>
  <c r="F7" i="4" s="1"/>
  <c r="C18" i="4"/>
  <c r="D18" i="4" s="1"/>
  <c r="E18" i="4" s="1"/>
  <c r="F18" i="4" s="1"/>
  <c r="B22" i="4"/>
  <c r="C22" i="4" s="1"/>
  <c r="D22" i="4" s="1"/>
  <c r="E22" i="4" s="1"/>
  <c r="F22" i="4" s="1"/>
  <c r="B23" i="4"/>
  <c r="C23" i="4" s="1"/>
  <c r="D23" i="4" s="1"/>
  <c r="E23" i="4" s="1"/>
  <c r="F23" i="4" s="1"/>
  <c r="C6" i="4"/>
  <c r="D6" i="4" s="1"/>
  <c r="E6" i="4" s="1"/>
  <c r="F6" i="4" s="1"/>
  <c r="C10" i="4"/>
  <c r="D10" i="4" s="1"/>
  <c r="E10" i="4" s="1"/>
  <c r="F10" i="4" s="1"/>
  <c r="Q15" i="3"/>
  <c r="C15" i="3"/>
  <c r="S8" i="3"/>
  <c r="E8" i="3"/>
  <c r="S23" i="3"/>
  <c r="E23" i="3"/>
  <c r="E25" i="3"/>
  <c r="S25" i="3"/>
  <c r="Q30" i="3"/>
  <c r="C30" i="3"/>
  <c r="S11" i="3"/>
  <c r="E11" i="3"/>
  <c r="D5" i="3"/>
  <c r="R5" i="3"/>
  <c r="T24" i="3"/>
  <c r="F24" i="3"/>
  <c r="U24" i="3" s="1"/>
  <c r="S26" i="3"/>
  <c r="E26" i="3"/>
  <c r="C12" i="3"/>
  <c r="Q12" i="3"/>
  <c r="R22" i="3"/>
  <c r="D22" i="3"/>
  <c r="C31" i="3"/>
  <c r="Q31" i="3"/>
  <c r="T28" i="3"/>
  <c r="F28" i="3"/>
  <c r="U28" i="3" s="1"/>
  <c r="B29" i="3"/>
  <c r="R26" i="3"/>
  <c r="C6" i="3"/>
  <c r="D7" i="3"/>
  <c r="Q10" i="3"/>
  <c r="R25" i="3"/>
  <c r="Q9" i="3"/>
  <c r="C10" i="3"/>
  <c r="B14" i="3"/>
  <c r="C9" i="3"/>
  <c r="B13" i="3"/>
  <c r="R8" i="3"/>
  <c r="Q22" i="3"/>
  <c r="R23" i="3"/>
  <c r="S24" i="3"/>
  <c r="Q27" i="3"/>
  <c r="S28" i="3"/>
  <c r="B32" i="3"/>
  <c r="Q26" i="3"/>
  <c r="C27" i="3"/>
  <c r="C5" i="1"/>
  <c r="Q5" i="1"/>
  <c r="B12" i="1"/>
  <c r="C9" i="1"/>
  <c r="R9" i="1" s="1"/>
  <c r="R27" i="1"/>
  <c r="D27" i="1"/>
  <c r="E28" i="1"/>
  <c r="S28" i="1"/>
  <c r="R28" i="1"/>
  <c r="B32" i="1"/>
  <c r="Q32" i="1" s="1"/>
  <c r="Q29" i="2"/>
  <c r="Q6" i="1"/>
  <c r="B30" i="2"/>
  <c r="Q30" i="2" s="1"/>
  <c r="C22" i="1"/>
  <c r="R22" i="1" s="1"/>
  <c r="D26" i="1"/>
  <c r="S26" i="1" s="1"/>
  <c r="D8" i="1"/>
  <c r="S8" i="1" s="1"/>
  <c r="D11" i="2"/>
  <c r="E11" i="2" s="1"/>
  <c r="D28" i="2"/>
  <c r="Q26" i="2"/>
  <c r="D11" i="1"/>
  <c r="S11" i="1" s="1"/>
  <c r="Q27" i="2"/>
  <c r="B31" i="2"/>
  <c r="Q31" i="2" s="1"/>
  <c r="B32" i="2"/>
  <c r="C32" i="2" s="1"/>
  <c r="D32" i="2" s="1"/>
  <c r="C12" i="2"/>
  <c r="Q12" i="2"/>
  <c r="R23" i="2"/>
  <c r="D23" i="2"/>
  <c r="D29" i="2"/>
  <c r="R29" i="2"/>
  <c r="C15" i="2"/>
  <c r="Q15" i="2"/>
  <c r="D27" i="2"/>
  <c r="R27" i="2"/>
  <c r="T11" i="2"/>
  <c r="F11" i="2"/>
  <c r="U11" i="2" s="1"/>
  <c r="D26" i="2"/>
  <c r="R26" i="2"/>
  <c r="R5" i="2"/>
  <c r="D5" i="2"/>
  <c r="R32" i="2"/>
  <c r="D25" i="2"/>
  <c r="C10" i="2"/>
  <c r="C7" i="2"/>
  <c r="C30" i="2"/>
  <c r="C24" i="2"/>
  <c r="C6" i="2"/>
  <c r="Q9" i="2"/>
  <c r="B14" i="2"/>
  <c r="S11" i="2"/>
  <c r="B13" i="2"/>
  <c r="Q23" i="2"/>
  <c r="D8" i="2"/>
  <c r="C22" i="2"/>
  <c r="Q10" i="2"/>
  <c r="Q32" i="2"/>
  <c r="C9" i="2"/>
  <c r="D5" i="1"/>
  <c r="R5" i="1"/>
  <c r="C12" i="1"/>
  <c r="Q12" i="1"/>
  <c r="C13" i="1"/>
  <c r="C29" i="1"/>
  <c r="Q29" i="1"/>
  <c r="R6" i="1"/>
  <c r="D6" i="1"/>
  <c r="C10" i="1"/>
  <c r="D25" i="1"/>
  <c r="C23" i="1"/>
  <c r="D24" i="1"/>
  <c r="Q26" i="1"/>
  <c r="B31" i="1"/>
  <c r="D22" i="1"/>
  <c r="B15" i="1"/>
  <c r="C30" i="1"/>
  <c r="Q9" i="1"/>
  <c r="B14" i="1"/>
  <c r="Q10" i="1"/>
  <c r="C7" i="1"/>
  <c r="C38" i="4" l="1"/>
  <c r="C11" i="4"/>
  <c r="C14" i="3"/>
  <c r="Q14" i="3"/>
  <c r="F23" i="3"/>
  <c r="U23" i="3" s="1"/>
  <c r="T23" i="3"/>
  <c r="R27" i="3"/>
  <c r="D27" i="3"/>
  <c r="D10" i="3"/>
  <c r="R10" i="3"/>
  <c r="S22" i="3"/>
  <c r="E22" i="3"/>
  <c r="D30" i="3"/>
  <c r="R30" i="3"/>
  <c r="C32" i="3"/>
  <c r="Q32" i="3"/>
  <c r="R6" i="3"/>
  <c r="D6" i="3"/>
  <c r="R31" i="3"/>
  <c r="D31" i="3"/>
  <c r="C29" i="3"/>
  <c r="Q29" i="3"/>
  <c r="Q34" i="3" s="1"/>
  <c r="I35" i="3" s="1"/>
  <c r="T8" i="3"/>
  <c r="F8" i="3"/>
  <c r="U8" i="3" s="1"/>
  <c r="C13" i="3"/>
  <c r="Q13" i="3"/>
  <c r="Q17" i="3" s="1"/>
  <c r="I18" i="3" s="1"/>
  <c r="R12" i="3"/>
  <c r="D12" i="3"/>
  <c r="E5" i="3"/>
  <c r="S5" i="3"/>
  <c r="D15" i="3"/>
  <c r="R15" i="3"/>
  <c r="D9" i="3"/>
  <c r="R9" i="3"/>
  <c r="S7" i="3"/>
  <c r="E7" i="3"/>
  <c r="F26" i="3"/>
  <c r="U26" i="3" s="1"/>
  <c r="T26" i="3"/>
  <c r="F11" i="3"/>
  <c r="U11" i="3" s="1"/>
  <c r="T11" i="3"/>
  <c r="F25" i="3"/>
  <c r="U25" i="3" s="1"/>
  <c r="T25" i="3"/>
  <c r="D9" i="1"/>
  <c r="E9" i="1" s="1"/>
  <c r="C32" i="1"/>
  <c r="D32" i="1" s="1"/>
  <c r="Q34" i="2"/>
  <c r="I35" i="2" s="1"/>
  <c r="T28" i="1"/>
  <c r="F28" i="1"/>
  <c r="U28" i="1" s="1"/>
  <c r="E26" i="1"/>
  <c r="F26" i="1" s="1"/>
  <c r="U26" i="1" s="1"/>
  <c r="E8" i="1"/>
  <c r="E11" i="1"/>
  <c r="E28" i="2"/>
  <c r="S28" i="2"/>
  <c r="S27" i="1"/>
  <c r="E27" i="1"/>
  <c r="C31" i="2"/>
  <c r="D10" i="2"/>
  <c r="R10" i="2"/>
  <c r="S32" i="2"/>
  <c r="E32" i="2"/>
  <c r="E27" i="2"/>
  <c r="S27" i="2"/>
  <c r="E5" i="2"/>
  <c r="S5" i="2"/>
  <c r="D6" i="2"/>
  <c r="R6" i="2"/>
  <c r="S29" i="2"/>
  <c r="E29" i="2"/>
  <c r="Q13" i="2"/>
  <c r="C13" i="2"/>
  <c r="D15" i="2"/>
  <c r="R15" i="2"/>
  <c r="R24" i="2"/>
  <c r="D24" i="2"/>
  <c r="E26" i="2"/>
  <c r="S26" i="2"/>
  <c r="S23" i="2"/>
  <c r="E23" i="2"/>
  <c r="S8" i="2"/>
  <c r="E8" i="2"/>
  <c r="D9" i="2"/>
  <c r="R9" i="2"/>
  <c r="R30" i="2"/>
  <c r="D30" i="2"/>
  <c r="E25" i="2"/>
  <c r="S25" i="2"/>
  <c r="R31" i="2"/>
  <c r="D31" i="2"/>
  <c r="R22" i="2"/>
  <c r="D22" i="2"/>
  <c r="Q14" i="2"/>
  <c r="C14" i="2"/>
  <c r="R7" i="2"/>
  <c r="D7" i="2"/>
  <c r="D12" i="2"/>
  <c r="R12" i="2"/>
  <c r="R32" i="1"/>
  <c r="S24" i="1"/>
  <c r="E24" i="1"/>
  <c r="D29" i="1"/>
  <c r="R29" i="1"/>
  <c r="R7" i="1"/>
  <c r="D7" i="1"/>
  <c r="D13" i="1"/>
  <c r="R13" i="1"/>
  <c r="C14" i="1"/>
  <c r="Q14" i="1"/>
  <c r="T26" i="1"/>
  <c r="S25" i="1"/>
  <c r="E25" i="1"/>
  <c r="Q31" i="1"/>
  <c r="Q34" i="1" s="1"/>
  <c r="I35" i="1" s="1"/>
  <c r="C31" i="1"/>
  <c r="R23" i="1"/>
  <c r="D23" i="1"/>
  <c r="T8" i="1"/>
  <c r="F8" i="1"/>
  <c r="U8" i="1" s="1"/>
  <c r="D30" i="1"/>
  <c r="R30" i="1"/>
  <c r="T11" i="1"/>
  <c r="F11" i="1"/>
  <c r="U11" i="1" s="1"/>
  <c r="D12" i="1"/>
  <c r="R12" i="1"/>
  <c r="C15" i="1"/>
  <c r="Q15" i="1"/>
  <c r="D10" i="1"/>
  <c r="R10" i="1"/>
  <c r="S22" i="1"/>
  <c r="E22" i="1"/>
  <c r="E6" i="1"/>
  <c r="S6" i="1"/>
  <c r="S5" i="1"/>
  <c r="E5" i="1"/>
  <c r="D38" i="4" l="1"/>
  <c r="D11" i="4"/>
  <c r="I28" i="4"/>
  <c r="J28" i="4"/>
  <c r="E9" i="3"/>
  <c r="S9" i="3"/>
  <c r="D32" i="3"/>
  <c r="R32" i="3"/>
  <c r="E27" i="3"/>
  <c r="S27" i="3"/>
  <c r="E12" i="3"/>
  <c r="S12" i="3"/>
  <c r="D29" i="3"/>
  <c r="R29" i="3"/>
  <c r="T22" i="3"/>
  <c r="F22" i="3"/>
  <c r="U22" i="3" s="1"/>
  <c r="E31" i="3"/>
  <c r="S31" i="3"/>
  <c r="E15" i="3"/>
  <c r="S15" i="3"/>
  <c r="D13" i="3"/>
  <c r="R13" i="3"/>
  <c r="R17" i="3" s="1"/>
  <c r="J18" i="3" s="1"/>
  <c r="F5" i="3"/>
  <c r="U5" i="3" s="1"/>
  <c r="T5" i="3"/>
  <c r="F7" i="3"/>
  <c r="U7" i="3" s="1"/>
  <c r="T7" i="3"/>
  <c r="E6" i="3"/>
  <c r="S6" i="3"/>
  <c r="E30" i="3"/>
  <c r="S30" i="3"/>
  <c r="E10" i="3"/>
  <c r="S10" i="3"/>
  <c r="D14" i="3"/>
  <c r="R14" i="3"/>
  <c r="S9" i="1"/>
  <c r="F28" i="2"/>
  <c r="U28" i="2" s="1"/>
  <c r="T28" i="2"/>
  <c r="T27" i="1"/>
  <c r="F27" i="1"/>
  <c r="U27" i="1" s="1"/>
  <c r="R34" i="2"/>
  <c r="J35" i="2" s="1"/>
  <c r="S22" i="2"/>
  <c r="E22" i="2"/>
  <c r="E6" i="2"/>
  <c r="S6" i="2"/>
  <c r="F26" i="2"/>
  <c r="U26" i="2" s="1"/>
  <c r="T26" i="2"/>
  <c r="F29" i="2"/>
  <c r="U29" i="2" s="1"/>
  <c r="T29" i="2"/>
  <c r="F5" i="2"/>
  <c r="U5" i="2" s="1"/>
  <c r="T5" i="2"/>
  <c r="T25" i="2"/>
  <c r="F25" i="2"/>
  <c r="U25" i="2" s="1"/>
  <c r="E12" i="2"/>
  <c r="S12" i="2"/>
  <c r="E30" i="2"/>
  <c r="S30" i="2"/>
  <c r="T32" i="2"/>
  <c r="F32" i="2"/>
  <c r="U32" i="2" s="1"/>
  <c r="E7" i="2"/>
  <c r="S7" i="2"/>
  <c r="E15" i="2"/>
  <c r="S15" i="2"/>
  <c r="D13" i="2"/>
  <c r="R13" i="2"/>
  <c r="R17" i="2" s="1"/>
  <c r="J18" i="2" s="1"/>
  <c r="T8" i="2"/>
  <c r="F8" i="2"/>
  <c r="U8" i="2" s="1"/>
  <c r="T23" i="2"/>
  <c r="F23" i="2"/>
  <c r="U23" i="2" s="1"/>
  <c r="S31" i="2"/>
  <c r="E31" i="2"/>
  <c r="S24" i="2"/>
  <c r="E24" i="2"/>
  <c r="F27" i="2"/>
  <c r="U27" i="2" s="1"/>
  <c r="T27" i="2"/>
  <c r="D14" i="2"/>
  <c r="R14" i="2"/>
  <c r="S9" i="2"/>
  <c r="E9" i="2"/>
  <c r="Q17" i="2"/>
  <c r="I18" i="2" s="1"/>
  <c r="E10" i="2"/>
  <c r="S10" i="2"/>
  <c r="E7" i="1"/>
  <c r="S7" i="1"/>
  <c r="S12" i="1"/>
  <c r="E12" i="1"/>
  <c r="T25" i="1"/>
  <c r="F25" i="1"/>
  <c r="U25" i="1" s="1"/>
  <c r="D14" i="1"/>
  <c r="R14" i="1"/>
  <c r="R17" i="1" s="1"/>
  <c r="J18" i="1" s="1"/>
  <c r="T9" i="1"/>
  <c r="F9" i="1"/>
  <c r="U9" i="1" s="1"/>
  <c r="E13" i="1"/>
  <c r="S13" i="1"/>
  <c r="S23" i="1"/>
  <c r="E23" i="1"/>
  <c r="D15" i="1"/>
  <c r="R15" i="1"/>
  <c r="F5" i="1"/>
  <c r="U5" i="1" s="1"/>
  <c r="T5" i="1"/>
  <c r="S10" i="1"/>
  <c r="E10" i="1"/>
  <c r="R31" i="1"/>
  <c r="R34" i="1" s="1"/>
  <c r="J35" i="1" s="1"/>
  <c r="D31" i="1"/>
  <c r="E29" i="1"/>
  <c r="S29" i="1"/>
  <c r="T24" i="1"/>
  <c r="F24" i="1"/>
  <c r="U24" i="1" s="1"/>
  <c r="F6" i="1"/>
  <c r="U6" i="1" s="1"/>
  <c r="T6" i="1"/>
  <c r="S32" i="1"/>
  <c r="E32" i="1"/>
  <c r="T22" i="1"/>
  <c r="F22" i="1"/>
  <c r="U22" i="1" s="1"/>
  <c r="E30" i="1"/>
  <c r="S30" i="1"/>
  <c r="Q17" i="1"/>
  <c r="I18" i="1" s="1"/>
  <c r="I55" i="4" l="1"/>
  <c r="Q55" i="4"/>
  <c r="E38" i="4"/>
  <c r="E11" i="4"/>
  <c r="F10" i="3"/>
  <c r="U10" i="3" s="1"/>
  <c r="T10" i="3"/>
  <c r="R34" i="3"/>
  <c r="J35" i="3" s="1"/>
  <c r="S32" i="3"/>
  <c r="E32" i="3"/>
  <c r="F31" i="3"/>
  <c r="U31" i="3" s="1"/>
  <c r="T31" i="3"/>
  <c r="F12" i="3"/>
  <c r="U12" i="3" s="1"/>
  <c r="T12" i="3"/>
  <c r="S13" i="3"/>
  <c r="E13" i="3"/>
  <c r="F27" i="3"/>
  <c r="U27" i="3" s="1"/>
  <c r="T27" i="3"/>
  <c r="F15" i="3"/>
  <c r="U15" i="3" s="1"/>
  <c r="T15" i="3"/>
  <c r="E29" i="3"/>
  <c r="S29" i="3"/>
  <c r="F30" i="3"/>
  <c r="U30" i="3" s="1"/>
  <c r="T30" i="3"/>
  <c r="E14" i="3"/>
  <c r="S14" i="3"/>
  <c r="F6" i="3"/>
  <c r="U6" i="3" s="1"/>
  <c r="T6" i="3"/>
  <c r="T9" i="3"/>
  <c r="F9" i="3"/>
  <c r="U9" i="3" s="1"/>
  <c r="T10" i="2"/>
  <c r="F10" i="2"/>
  <c r="U10" i="2" s="1"/>
  <c r="T7" i="2"/>
  <c r="F7" i="2"/>
  <c r="U7" i="2" s="1"/>
  <c r="F31" i="2"/>
  <c r="U31" i="2" s="1"/>
  <c r="T31" i="2"/>
  <c r="T9" i="2"/>
  <c r="F9" i="2"/>
  <c r="U9" i="2" s="1"/>
  <c r="T12" i="2"/>
  <c r="F12" i="2"/>
  <c r="U12" i="2" s="1"/>
  <c r="S34" i="2"/>
  <c r="K35" i="2" s="1"/>
  <c r="F15" i="2"/>
  <c r="U15" i="2" s="1"/>
  <c r="T15" i="2"/>
  <c r="T24" i="2"/>
  <c r="F24" i="2"/>
  <c r="U24" i="2" s="1"/>
  <c r="F30" i="2"/>
  <c r="U30" i="2" s="1"/>
  <c r="T30" i="2"/>
  <c r="T6" i="2"/>
  <c r="F6" i="2"/>
  <c r="U6" i="2" s="1"/>
  <c r="F22" i="2"/>
  <c r="U22" i="2" s="1"/>
  <c r="T22" i="2"/>
  <c r="E14" i="2"/>
  <c r="S14" i="2"/>
  <c r="E13" i="2"/>
  <c r="S13" i="2"/>
  <c r="T13" i="1"/>
  <c r="F13" i="1"/>
  <c r="U13" i="1" s="1"/>
  <c r="F32" i="1"/>
  <c r="U32" i="1" s="1"/>
  <c r="T32" i="1"/>
  <c r="E31" i="1"/>
  <c r="S31" i="1"/>
  <c r="S34" i="1" s="1"/>
  <c r="K35" i="1" s="1"/>
  <c r="F30" i="1"/>
  <c r="U30" i="1" s="1"/>
  <c r="T30" i="1"/>
  <c r="F29" i="1"/>
  <c r="U29" i="1" s="1"/>
  <c r="T29" i="1"/>
  <c r="T10" i="1"/>
  <c r="F10" i="1"/>
  <c r="U10" i="1" s="1"/>
  <c r="E14" i="1"/>
  <c r="S14" i="1"/>
  <c r="S17" i="1" s="1"/>
  <c r="K18" i="1" s="1"/>
  <c r="T12" i="1"/>
  <c r="F12" i="1"/>
  <c r="U12" i="1" s="1"/>
  <c r="E15" i="1"/>
  <c r="S15" i="1"/>
  <c r="T23" i="1"/>
  <c r="F23" i="1"/>
  <c r="U23" i="1" s="1"/>
  <c r="F7" i="1"/>
  <c r="U7" i="1" s="1"/>
  <c r="T7" i="1"/>
  <c r="J55" i="4" l="1"/>
  <c r="R55" i="4"/>
  <c r="F38" i="4"/>
  <c r="K28" i="4"/>
  <c r="F11" i="4"/>
  <c r="L28" i="4"/>
  <c r="S17" i="3"/>
  <c r="K18" i="3" s="1"/>
  <c r="T14" i="3"/>
  <c r="F14" i="3"/>
  <c r="U14" i="3" s="1"/>
  <c r="S34" i="3"/>
  <c r="K35" i="3" s="1"/>
  <c r="T13" i="3"/>
  <c r="T17" i="3" s="1"/>
  <c r="L18" i="3" s="1"/>
  <c r="F13" i="3"/>
  <c r="U13" i="3" s="1"/>
  <c r="U17" i="3" s="1"/>
  <c r="M18" i="3" s="1"/>
  <c r="F29" i="3"/>
  <c r="U29" i="3" s="1"/>
  <c r="T29" i="3"/>
  <c r="F32" i="3"/>
  <c r="U32" i="3" s="1"/>
  <c r="T32" i="3"/>
  <c r="T34" i="2"/>
  <c r="L35" i="2" s="1"/>
  <c r="U34" i="2"/>
  <c r="M35" i="2" s="1"/>
  <c r="S17" i="2"/>
  <c r="K18" i="2" s="1"/>
  <c r="F13" i="2"/>
  <c r="U13" i="2" s="1"/>
  <c r="T13" i="2"/>
  <c r="T17" i="2" s="1"/>
  <c r="L18" i="2" s="1"/>
  <c r="F14" i="2"/>
  <c r="U14" i="2" s="1"/>
  <c r="U17" i="2" s="1"/>
  <c r="M18" i="2" s="1"/>
  <c r="T14" i="2"/>
  <c r="F15" i="1"/>
  <c r="U15" i="1" s="1"/>
  <c r="T15" i="1"/>
  <c r="F31" i="1"/>
  <c r="U31" i="1" s="1"/>
  <c r="U34" i="1" s="1"/>
  <c r="M35" i="1" s="1"/>
  <c r="T31" i="1"/>
  <c r="T34" i="1" s="1"/>
  <c r="L35" i="1" s="1"/>
  <c r="F14" i="1"/>
  <c r="U14" i="1" s="1"/>
  <c r="U17" i="1" s="1"/>
  <c r="M18" i="1" s="1"/>
  <c r="T14" i="1"/>
  <c r="K55" i="4" l="1"/>
  <c r="S55" i="4"/>
  <c r="M28" i="4"/>
  <c r="T34" i="3"/>
  <c r="L35" i="3" s="1"/>
  <c r="U34" i="3"/>
  <c r="M35" i="3" s="1"/>
  <c r="T17" i="1"/>
  <c r="L18" i="1" s="1"/>
  <c r="M55" i="4" l="1"/>
  <c r="U55" i="4"/>
  <c r="L55" i="4"/>
  <c r="T55" i="4"/>
</calcChain>
</file>

<file path=xl/sharedStrings.xml><?xml version="1.0" encoding="utf-8"?>
<sst xmlns="http://schemas.openxmlformats.org/spreadsheetml/2006/main" count="414" uniqueCount="70">
  <si>
    <t>Calc 5dof from encoder values</t>
  </si>
  <si>
    <t>Term</t>
  </si>
  <si>
    <t>Eval</t>
  </si>
  <si>
    <t>Encoder Coefficient</t>
  </si>
  <si>
    <t>X</t>
  </si>
  <si>
    <t>Y</t>
  </si>
  <si>
    <t>Z</t>
  </si>
  <si>
    <t>Rx</t>
  </si>
  <si>
    <t>Ry</t>
  </si>
  <si>
    <t>x</t>
  </si>
  <si>
    <t>C1</t>
  </si>
  <si>
    <t xml:space="preserve"> y</t>
  </si>
  <si>
    <t>C2</t>
  </si>
  <si>
    <t>z</t>
  </si>
  <si>
    <t>C3</t>
  </si>
  <si>
    <t>C4</t>
  </si>
  <si>
    <t>C5</t>
  </si>
  <si>
    <t>C6</t>
  </si>
  <si>
    <t>C7</t>
  </si>
  <si>
    <t>Rx^2</t>
  </si>
  <si>
    <t>C8</t>
  </si>
  <si>
    <t>Ry^2</t>
  </si>
  <si>
    <t>C9</t>
  </si>
  <si>
    <t>Rx^3</t>
  </si>
  <si>
    <t>C10</t>
  </si>
  <si>
    <t>Ry^3</t>
  </si>
  <si>
    <t>C11</t>
  </si>
  <si>
    <t>Encoder reading</t>
  </si>
  <si>
    <t>Calculated 5DoF</t>
  </si>
  <si>
    <t>Calculated  5DoF</t>
  </si>
  <si>
    <t>Calc encoder values from measured/actual 5DoF</t>
  </si>
  <si>
    <t>R1</t>
  </si>
  <si>
    <t>R2</t>
  </si>
  <si>
    <t>T1</t>
  </si>
  <si>
    <t>T2</t>
  </si>
  <si>
    <t>T3</t>
  </si>
  <si>
    <t>Sum</t>
  </si>
  <si>
    <t>Actual 5DoF</t>
  </si>
  <si>
    <t>Calculated Encoder 5DoF</t>
  </si>
  <si>
    <t>Calculated  5DoF Encoder values</t>
  </si>
  <si>
    <t>New Encoder to Real position Translation</t>
  </si>
  <si>
    <t>New Encoder to Real Position Mapping</t>
  </si>
  <si>
    <t>y</t>
  </si>
  <si>
    <t>X^2</t>
  </si>
  <si>
    <t>Y^2</t>
  </si>
  <si>
    <t>Z^2</t>
  </si>
  <si>
    <t>X^3</t>
  </si>
  <si>
    <t>Y^3</t>
  </si>
  <si>
    <t>Z^3</t>
  </si>
  <si>
    <t>X*Y</t>
  </si>
  <si>
    <t>Y*Z</t>
  </si>
  <si>
    <t>X*Z</t>
  </si>
  <si>
    <t>rx</t>
  </si>
  <si>
    <t>ry</t>
  </si>
  <si>
    <t>rx^2</t>
  </si>
  <si>
    <t>ry^2</t>
  </si>
  <si>
    <t>rx^3</t>
  </si>
  <si>
    <t>ry^3</t>
  </si>
  <si>
    <t>rx*ry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</si>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</sst>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00"/>
    <numFmt numFmtId="166" formatCode="0.00000"/>
    <numFmt numFmtId="167" formatCode="0.000000"/>
    <numFmt numFmtId="168" formatCode="0.0000"/>
    <numFmt numFmtId="169" formatCode="0.0000E+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center" vertical="center" wrapText="1" readingOrder="1"/>
    </xf>
    <xf numFmtId="165" fontId="2" fillId="2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164" fontId="5" fillId="3" borderId="1" xfId="0" applyNumberFormat="1" applyFont="1" applyFill="1" applyBorder="1" applyAlignment="1">
      <alignment horizontal="center" vertical="center" wrapText="1" readingOrder="1"/>
    </xf>
    <xf numFmtId="11" fontId="0" fillId="0" borderId="1" xfId="0" applyNumberFormat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 wrapText="1" readingOrder="1"/>
    </xf>
    <xf numFmtId="164" fontId="1" fillId="4" borderId="1" xfId="0" applyNumberFormat="1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 vertical="center" wrapText="1" readingOrder="1"/>
    </xf>
    <xf numFmtId="165" fontId="2" fillId="2" borderId="2" xfId="0" applyNumberFormat="1" applyFont="1" applyFill="1" applyBorder="1" applyAlignment="1">
      <alignment horizontal="center" vertical="center" wrapText="1" readingOrder="1"/>
    </xf>
    <xf numFmtId="166" fontId="2" fillId="2" borderId="1" xfId="0" applyNumberFormat="1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0" fillId="5" borderId="4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8" fontId="1" fillId="7" borderId="6" xfId="0" applyNumberFormat="1" applyFont="1" applyFill="1" applyBorder="1" applyAlignment="1">
      <alignment horizontal="center" vertical="center"/>
    </xf>
    <xf numFmtId="166" fontId="1" fillId="7" borderId="6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1" fontId="1" fillId="0" borderId="1" xfId="0" applyNumberFormat="1" applyFont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6" fontId="1" fillId="5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8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 vertical="center"/>
    </xf>
    <xf numFmtId="168" fontId="6" fillId="6" borderId="1" xfId="0" applyNumberFormat="1" applyFont="1" applyFill="1" applyBorder="1" applyAlignment="1">
      <alignment horizontal="center" vertical="center"/>
    </xf>
    <xf numFmtId="167" fontId="0" fillId="5" borderId="4" xfId="0" applyNumberFormat="1" applyFill="1" applyBorder="1" applyAlignment="1">
      <alignment horizontal="center"/>
    </xf>
    <xf numFmtId="167" fontId="0" fillId="7" borderId="4" xfId="0" applyNumberFormat="1" applyFill="1" applyBorder="1" applyAlignment="1">
      <alignment horizontal="center"/>
    </xf>
    <xf numFmtId="167" fontId="1" fillId="7" borderId="6" xfId="0" applyNumberFormat="1" applyFont="1" applyFill="1" applyBorder="1" applyAlignment="1">
      <alignment horizontal="center" vertical="center"/>
    </xf>
    <xf numFmtId="167" fontId="1" fillId="5" borderId="6" xfId="0" applyNumberFormat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66" fontId="1" fillId="0" borderId="4" xfId="1" applyNumberFormat="1" applyBorder="1" applyAlignment="1">
      <alignment horizontal="center" vertical="center"/>
    </xf>
    <xf numFmtId="11" fontId="1" fillId="0" borderId="4" xfId="1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69" fontId="1" fillId="0" borderId="2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659C690-98B4-4029-9018-37D186142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30</xdr:row>
      <xdr:rowOff>141111</xdr:rowOff>
    </xdr:from>
    <xdr:to>
      <xdr:col>13</xdr:col>
      <xdr:colOff>129352</xdr:colOff>
      <xdr:row>32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72D8DD-1EDF-41D4-A4A2-132B10F86AB9}"/>
            </a:ext>
          </a:extLst>
        </xdr:cNvPr>
        <xdr:cNvSpPr txBox="1"/>
      </xdr:nvSpPr>
      <xdr:spPr>
        <a:xfrm>
          <a:off x="11855216" y="4141611"/>
          <a:ext cx="1285286" cy="258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30</xdr:row>
      <xdr:rowOff>141111</xdr:rowOff>
    </xdr:from>
    <xdr:to>
      <xdr:col>14</xdr:col>
      <xdr:colOff>129352</xdr:colOff>
      <xdr:row>32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6D18D1-0751-4FC1-8BA4-71F4E5E8FDA6}"/>
            </a:ext>
          </a:extLst>
        </xdr:cNvPr>
        <xdr:cNvSpPr txBox="1"/>
      </xdr:nvSpPr>
      <xdr:spPr>
        <a:xfrm>
          <a:off x="13093466" y="4141611"/>
          <a:ext cx="256586" cy="258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63A2DC-AF81-4B2F-9743-39B90DE4F104}"/>
            </a:ext>
          </a:extLst>
        </xdr:cNvPr>
        <xdr:cNvSpPr txBox="1"/>
      </xdr:nvSpPr>
      <xdr:spPr>
        <a:xfrm>
          <a:off x="11857121" y="4139706"/>
          <a:ext cx="1287191" cy="26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B562D5-51DC-4F13-8C19-95B13BD8993D}"/>
            </a:ext>
          </a:extLst>
        </xdr:cNvPr>
        <xdr:cNvSpPr txBox="1"/>
      </xdr:nvSpPr>
      <xdr:spPr>
        <a:xfrm>
          <a:off x="13095371" y="4139706"/>
          <a:ext cx="258491" cy="26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4B243-C6E7-5E47-B2B2-693FC9DE3972}"/>
            </a:ext>
          </a:extLst>
        </xdr:cNvPr>
        <xdr:cNvSpPr txBox="1"/>
      </xdr:nvSpPr>
      <xdr:spPr>
        <a:xfrm>
          <a:off x="11804416" y="43956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CD836B-74BE-6B45-A8BC-87B8B699D9C8}"/>
            </a:ext>
          </a:extLst>
        </xdr:cNvPr>
        <xdr:cNvSpPr txBox="1"/>
      </xdr:nvSpPr>
      <xdr:spPr>
        <a:xfrm>
          <a:off x="13036316" y="4395611"/>
          <a:ext cx="2502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2CD2AA-60AF-2F4B-B419-40274F6D8B05}"/>
            </a:ext>
          </a:extLst>
        </xdr:cNvPr>
        <xdr:cNvSpPr txBox="1"/>
      </xdr:nvSpPr>
      <xdr:spPr>
        <a:xfrm>
          <a:off x="11804416" y="43956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28D0C8-B9AE-DD42-AA0D-A8F02EAE490C}"/>
            </a:ext>
          </a:extLst>
        </xdr:cNvPr>
        <xdr:cNvSpPr txBox="1"/>
      </xdr:nvSpPr>
      <xdr:spPr>
        <a:xfrm>
          <a:off x="13036316" y="4395611"/>
          <a:ext cx="2502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12</xdr:col>
      <xdr:colOff>82316</xdr:colOff>
      <xdr:row>3</xdr:row>
      <xdr:rowOff>141111</xdr:rowOff>
    </xdr:from>
    <xdr:to>
      <xdr:col>13</xdr:col>
      <xdr:colOff>129352</xdr:colOff>
      <xdr:row>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E0DBC8-27CB-644A-994E-EEF8E343E0C4}"/>
            </a:ext>
          </a:extLst>
        </xdr:cNvPr>
        <xdr:cNvSpPr txBox="1"/>
      </xdr:nvSpPr>
      <xdr:spPr>
        <a:xfrm>
          <a:off x="11804416" y="7507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4DEA-7E1C-4AB2-AC59-6B2B7D13E52B}">
  <dimension ref="A1:U157"/>
  <sheetViews>
    <sheetView tabSelected="1" zoomScale="70" zoomScaleNormal="70" workbookViewId="0">
      <selection activeCell="P8" sqref="P8"/>
    </sheetView>
  </sheetViews>
  <sheetFormatPr defaultColWidth="8.69921875" defaultRowHeight="15.6" x14ac:dyDescent="0.3"/>
  <cols>
    <col min="1" max="1" width="9.69921875" style="3" customWidth="1"/>
    <col min="2" max="2" width="11.3984375" style="34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9.69921875" style="3" bestFit="1" customWidth="1"/>
    <col min="23" max="23" width="11" customWidth="1"/>
    <col min="24" max="24" width="9.19921875" bestFit="1" customWidth="1"/>
    <col min="25" max="25" width="9.69921875" bestFit="1" customWidth="1"/>
    <col min="26" max="26" width="9" bestFit="1" customWidth="1"/>
    <col min="27" max="27" width="9.19921875" bestFit="1" customWidth="1"/>
    <col min="28" max="28" width="9" bestFit="1" customWidth="1"/>
    <col min="29" max="33" width="9" customWidth="1"/>
  </cols>
  <sheetData>
    <row r="1" spans="1:21" x14ac:dyDescent="0.3">
      <c r="A1" s="38" t="s">
        <v>41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45" t="s">
        <v>9</v>
      </c>
      <c r="B5" s="46">
        <f>I27</f>
        <v>1.1334437527242001</v>
      </c>
      <c r="C5" s="46">
        <f>B5</f>
        <v>1.1334437527242001</v>
      </c>
      <c r="D5" s="46">
        <f t="shared" ref="D5:F5" si="0">C5</f>
        <v>1.1334437527242001</v>
      </c>
      <c r="E5" s="46">
        <f t="shared" si="0"/>
        <v>1.1334437527242001</v>
      </c>
      <c r="F5" s="46">
        <f t="shared" si="0"/>
        <v>1.1334437527242001</v>
      </c>
      <c r="G5" s="1"/>
      <c r="H5" s="6" t="s">
        <v>10</v>
      </c>
      <c r="I5" s="48">
        <v>1.0004567490228</v>
      </c>
      <c r="J5" s="48">
        <v>-2.0698475773204602E-3</v>
      </c>
      <c r="K5" s="48">
        <v>-7.24460368054078E-4</v>
      </c>
      <c r="L5" s="48">
        <v>0</v>
      </c>
      <c r="M5" s="48">
        <v>0</v>
      </c>
      <c r="N5" s="1"/>
      <c r="O5" s="1"/>
      <c r="P5" s="6" t="str">
        <f t="shared" ref="P5" si="1">CONCATENATE(H5,"*",A5)</f>
        <v>C1*x</v>
      </c>
      <c r="Q5" s="14">
        <f>I5*B5</f>
        <v>1.1339614520506556</v>
      </c>
      <c r="R5" s="14">
        <f t="shared" ref="R5:U5" si="2">J5*C5</f>
        <v>-2.3460558056051964E-3</v>
      </c>
      <c r="S5" s="14">
        <f t="shared" si="2"/>
        <v>-8.211350782671694E-4</v>
      </c>
      <c r="T5" s="14">
        <f t="shared" si="2"/>
        <v>0</v>
      </c>
      <c r="U5" s="14">
        <f t="shared" si="2"/>
        <v>0</v>
      </c>
    </row>
    <row r="6" spans="1:21" x14ac:dyDescent="0.3">
      <c r="A6" s="45" t="s">
        <v>42</v>
      </c>
      <c r="B6" s="46">
        <f>J27</f>
        <v>0.25021848997392898</v>
      </c>
      <c r="C6" s="46">
        <f t="shared" ref="C6:F21" si="3">B6</f>
        <v>0.25021848997392898</v>
      </c>
      <c r="D6" s="46">
        <f t="shared" si="3"/>
        <v>0.25021848997392898</v>
      </c>
      <c r="E6" s="46">
        <f t="shared" si="3"/>
        <v>0.25021848997392898</v>
      </c>
      <c r="F6" s="46">
        <f t="shared" si="3"/>
        <v>0.25021848997392898</v>
      </c>
      <c r="G6" s="1"/>
      <c r="H6" s="6" t="s">
        <v>12</v>
      </c>
      <c r="I6" s="48">
        <v>1.4712210414203699E-3</v>
      </c>
      <c r="J6" s="48">
        <v>1.0012230658026</v>
      </c>
      <c r="K6" s="48">
        <v>-1.68459493599219E-3</v>
      </c>
      <c r="L6" s="48">
        <v>0</v>
      </c>
      <c r="M6" s="48">
        <v>0</v>
      </c>
      <c r="N6" s="1"/>
      <c r="O6" s="1"/>
      <c r="P6" s="6" t="str">
        <f>CONCATENATE(H6,"*",A6)</f>
        <v>C2*y</v>
      </c>
      <c r="Q6" s="14">
        <f t="shared" ref="Q6:Q25" si="4">I6*B6</f>
        <v>3.6812670740207619E-4</v>
      </c>
      <c r="R6" s="14">
        <f t="shared" ref="R6:R25" si="5">J6*C6</f>
        <v>0.2505245236521943</v>
      </c>
      <c r="S6" s="14">
        <f t="shared" ref="S6:S25" si="6">K6*D6</f>
        <v>-4.2151680110169332E-4</v>
      </c>
      <c r="T6" s="14">
        <f t="shared" ref="T6:T25" si="7">L6*E6</f>
        <v>0</v>
      </c>
      <c r="U6" s="14">
        <f t="shared" ref="U6:U25" si="8">M6*F6</f>
        <v>0</v>
      </c>
    </row>
    <row r="7" spans="1:21" x14ac:dyDescent="0.3">
      <c r="A7" s="45" t="s">
        <v>13</v>
      </c>
      <c r="B7" s="46">
        <f>K27</f>
        <v>0.69413226141401996</v>
      </c>
      <c r="C7" s="46">
        <f t="shared" si="3"/>
        <v>0.69413226141401996</v>
      </c>
      <c r="D7" s="46">
        <f t="shared" si="3"/>
        <v>0.69413226141401996</v>
      </c>
      <c r="E7" s="46">
        <f t="shared" si="3"/>
        <v>0.69413226141401996</v>
      </c>
      <c r="F7" s="46">
        <f t="shared" si="3"/>
        <v>0.69413226141401996</v>
      </c>
      <c r="G7" s="1"/>
      <c r="H7" s="6" t="s">
        <v>14</v>
      </c>
      <c r="I7" s="48">
        <v>-1.43415455935115E-3</v>
      </c>
      <c r="J7" s="48">
        <v>-1.6574570416563E-2</v>
      </c>
      <c r="K7" s="48">
        <v>1.01339050392386</v>
      </c>
      <c r="L7" s="48">
        <v>0</v>
      </c>
      <c r="M7" s="48">
        <v>0</v>
      </c>
      <c r="N7" s="1"/>
      <c r="O7" s="1"/>
      <c r="P7" s="6" t="str">
        <f>CONCATENATE(H7,"*",A7)</f>
        <v>C3*z</v>
      </c>
      <c r="Q7" s="14">
        <f t="shared" si="4"/>
        <v>-9.9549294749964098E-4</v>
      </c>
      <c r="R7" s="14">
        <f t="shared" si="5"/>
        <v>-1.150494404521479E-2</v>
      </c>
      <c r="S7" s="14">
        <f t="shared" si="6"/>
        <v>0.70342704218416219</v>
      </c>
      <c r="T7" s="14">
        <f t="shared" si="7"/>
        <v>0</v>
      </c>
      <c r="U7" s="14">
        <f t="shared" si="8"/>
        <v>0</v>
      </c>
    </row>
    <row r="8" spans="1:21" x14ac:dyDescent="0.3">
      <c r="A8" s="45">
        <v>1</v>
      </c>
      <c r="B8" s="46">
        <v>1</v>
      </c>
      <c r="C8" s="46">
        <f t="shared" si="3"/>
        <v>1</v>
      </c>
      <c r="D8" s="46">
        <f t="shared" si="3"/>
        <v>1</v>
      </c>
      <c r="E8" s="46">
        <f t="shared" si="3"/>
        <v>1</v>
      </c>
      <c r="F8" s="46">
        <f t="shared" si="3"/>
        <v>1</v>
      </c>
      <c r="G8" s="1"/>
      <c r="H8" s="6" t="s">
        <v>15</v>
      </c>
      <c r="I8" s="48">
        <v>2.3028172908312002E-2</v>
      </c>
      <c r="J8" s="48">
        <v>-1.9711525234796599E-2</v>
      </c>
      <c r="K8" s="48">
        <v>5.2247032877888204E-3</v>
      </c>
      <c r="L8" s="48">
        <v>0</v>
      </c>
      <c r="M8" s="48">
        <v>0</v>
      </c>
      <c r="N8" s="1"/>
      <c r="O8" s="1"/>
      <c r="P8" s="6" t="str">
        <f>CONCATENATE(H8,"*",A8)</f>
        <v>C4*1</v>
      </c>
      <c r="Q8" s="14">
        <f t="shared" si="4"/>
        <v>2.3028172908312002E-2</v>
      </c>
      <c r="R8" s="14">
        <f t="shared" si="5"/>
        <v>-1.9711525234796599E-2</v>
      </c>
      <c r="S8" s="14">
        <f t="shared" si="6"/>
        <v>5.2247032877888204E-3</v>
      </c>
      <c r="T8" s="14">
        <f t="shared" si="7"/>
        <v>0</v>
      </c>
      <c r="U8" s="14">
        <f t="shared" si="8"/>
        <v>0</v>
      </c>
    </row>
    <row r="9" spans="1:21" x14ac:dyDescent="0.3">
      <c r="A9" s="45" t="s">
        <v>43</v>
      </c>
      <c r="B9" s="46">
        <f>B5^2</f>
        <v>1.2846947405895175</v>
      </c>
      <c r="C9" s="46">
        <f t="shared" si="3"/>
        <v>1.2846947405895175</v>
      </c>
      <c r="D9" s="46">
        <f t="shared" si="3"/>
        <v>1.2846947405895175</v>
      </c>
      <c r="E9" s="46">
        <f t="shared" si="3"/>
        <v>1.2846947405895175</v>
      </c>
      <c r="F9" s="46">
        <f t="shared" si="3"/>
        <v>1.2846947405895175</v>
      </c>
      <c r="G9" s="1"/>
      <c r="H9" s="6" t="s">
        <v>16</v>
      </c>
      <c r="I9" s="48">
        <v>9.2751969946911798E-7</v>
      </c>
      <c r="J9" s="48">
        <v>3.6164961512070601E-5</v>
      </c>
      <c r="K9" s="48">
        <v>-3.43780192022594E-5</v>
      </c>
      <c r="L9" s="48">
        <v>0</v>
      </c>
      <c r="M9" s="48">
        <v>0</v>
      </c>
      <c r="N9" s="1"/>
      <c r="O9" s="1"/>
      <c r="P9" s="6" t="str">
        <f t="shared" ref="P9:P25" si="9">CONCATENATE(H9,"*",A9)</f>
        <v>C5*X^2</v>
      </c>
      <c r="Q9" s="14">
        <f t="shared" si="4"/>
        <v>1.1915796797011457E-6</v>
      </c>
      <c r="R9" s="14">
        <f t="shared" si="5"/>
        <v>4.6460935848179427E-5</v>
      </c>
      <c r="S9" s="14">
        <f t="shared" si="6"/>
        <v>-4.4165260461028093E-5</v>
      </c>
      <c r="T9" s="14">
        <f t="shared" si="7"/>
        <v>0</v>
      </c>
      <c r="U9" s="14">
        <f t="shared" si="8"/>
        <v>0</v>
      </c>
    </row>
    <row r="10" spans="1:21" x14ac:dyDescent="0.3">
      <c r="A10" s="45" t="s">
        <v>44</v>
      </c>
      <c r="B10" s="46">
        <f>B6^2</f>
        <v>6.2609292724833204E-2</v>
      </c>
      <c r="C10" s="46">
        <f t="shared" si="3"/>
        <v>6.2609292724833204E-2</v>
      </c>
      <c r="D10" s="46">
        <f t="shared" si="3"/>
        <v>6.2609292724833204E-2</v>
      </c>
      <c r="E10" s="46">
        <f t="shared" si="3"/>
        <v>6.2609292724833204E-2</v>
      </c>
      <c r="F10" s="46">
        <f t="shared" si="3"/>
        <v>6.2609292724833204E-2</v>
      </c>
      <c r="G10" s="1"/>
      <c r="H10" s="6" t="s">
        <v>17</v>
      </c>
      <c r="I10" s="48">
        <v>-3.14315699058653E-6</v>
      </c>
      <c r="J10" s="48">
        <v>5.5053055132385998E-5</v>
      </c>
      <c r="K10" s="48">
        <v>-3.7870229407281598E-5</v>
      </c>
      <c r="L10" s="48">
        <v>0</v>
      </c>
      <c r="M10" s="48">
        <v>0</v>
      </c>
      <c r="N10" s="1"/>
      <c r="O10" s="1"/>
      <c r="P10" s="6" t="str">
        <f t="shared" si="9"/>
        <v>C6*Y^2</v>
      </c>
      <c r="Q10" s="14">
        <f t="shared" si="4"/>
        <v>-1.9679083610373786E-7</v>
      </c>
      <c r="R10" s="14">
        <f t="shared" si="5"/>
        <v>3.446832844179936E-6</v>
      </c>
      <c r="S10" s="14">
        <f t="shared" si="6"/>
        <v>-2.3710282785170803E-6</v>
      </c>
      <c r="T10" s="14">
        <f t="shared" si="7"/>
        <v>0</v>
      </c>
      <c r="U10" s="14">
        <f t="shared" si="8"/>
        <v>0</v>
      </c>
    </row>
    <row r="11" spans="1:21" x14ac:dyDescent="0.3">
      <c r="A11" s="45" t="s">
        <v>45</v>
      </c>
      <c r="B11" s="46">
        <f>B7^2</f>
        <v>0.48181959633574134</v>
      </c>
      <c r="C11" s="46">
        <f t="shared" si="3"/>
        <v>0.48181959633574134</v>
      </c>
      <c r="D11" s="46">
        <f t="shared" si="3"/>
        <v>0.48181959633574134</v>
      </c>
      <c r="E11" s="46">
        <f t="shared" si="3"/>
        <v>0.48181959633574134</v>
      </c>
      <c r="F11" s="46">
        <f t="shared" si="3"/>
        <v>0.48181959633574134</v>
      </c>
      <c r="G11" s="1"/>
      <c r="H11" s="6" t="s">
        <v>18</v>
      </c>
      <c r="I11" s="48">
        <v>1.3892865218884001E-4</v>
      </c>
      <c r="J11" s="48">
        <v>-4.6256580305177001E-4</v>
      </c>
      <c r="K11" s="48">
        <v>2.25607280827971E-4</v>
      </c>
      <c r="L11" s="48">
        <v>0</v>
      </c>
      <c r="M11" s="48">
        <v>0</v>
      </c>
      <c r="N11" s="1"/>
      <c r="O11" s="1"/>
      <c r="P11" s="6" t="str">
        <f t="shared" si="9"/>
        <v>C7*Z^2</v>
      </c>
      <c r="Q11" s="14">
        <f t="shared" si="4"/>
        <v>6.69385471170955E-5</v>
      </c>
      <c r="R11" s="14">
        <f t="shared" si="5"/>
        <v>-2.2287326850512184E-4</v>
      </c>
      <c r="S11" s="14">
        <f t="shared" si="6"/>
        <v>1.0870200897893723E-4</v>
      </c>
      <c r="T11" s="14">
        <f t="shared" si="7"/>
        <v>0</v>
      </c>
      <c r="U11" s="14">
        <f t="shared" si="8"/>
        <v>0</v>
      </c>
    </row>
    <row r="12" spans="1:21" x14ac:dyDescent="0.3">
      <c r="A12" s="45" t="s">
        <v>46</v>
      </c>
      <c r="B12" s="46">
        <f>B5^3</f>
        <v>1.4561292278788254</v>
      </c>
      <c r="C12" s="46">
        <f t="shared" si="3"/>
        <v>1.4561292278788254</v>
      </c>
      <c r="D12" s="46">
        <f t="shared" si="3"/>
        <v>1.4561292278788254</v>
      </c>
      <c r="E12" s="46">
        <f t="shared" si="3"/>
        <v>1.4561292278788254</v>
      </c>
      <c r="F12" s="46">
        <f t="shared" si="3"/>
        <v>1.4561292278788254</v>
      </c>
      <c r="G12" s="1"/>
      <c r="H12" s="6" t="s">
        <v>20</v>
      </c>
      <c r="I12" s="48">
        <v>7.7106475039838797E-8</v>
      </c>
      <c r="J12" s="48">
        <v>-1.89262047138125E-7</v>
      </c>
      <c r="K12" s="48">
        <v>8.3525759134627194E-8</v>
      </c>
      <c r="L12" s="48">
        <v>0</v>
      </c>
      <c r="M12" s="48">
        <v>0</v>
      </c>
      <c r="N12" s="1"/>
      <c r="O12" s="1"/>
      <c r="P12" s="6" t="str">
        <f t="shared" si="9"/>
        <v>C8*X^3</v>
      </c>
      <c r="Q12" s="14">
        <f t="shared" si="4"/>
        <v>1.1227699196421839E-7</v>
      </c>
      <c r="R12" s="14">
        <f t="shared" si="5"/>
        <v>-2.7558999856600381E-7</v>
      </c>
      <c r="S12" s="14">
        <f t="shared" si="6"/>
        <v>1.2162429915669745E-7</v>
      </c>
      <c r="T12" s="14">
        <f t="shared" si="7"/>
        <v>0</v>
      </c>
      <c r="U12" s="14">
        <f t="shared" si="8"/>
        <v>0</v>
      </c>
    </row>
    <row r="13" spans="1:21" x14ac:dyDescent="0.3">
      <c r="A13" s="45" t="s">
        <v>47</v>
      </c>
      <c r="B13" s="46">
        <f t="shared" ref="B13:B14" si="10">B6^3</f>
        <v>1.5666002683943463E-2</v>
      </c>
      <c r="C13" s="46">
        <f t="shared" si="3"/>
        <v>1.5666002683943463E-2</v>
      </c>
      <c r="D13" s="46">
        <f t="shared" si="3"/>
        <v>1.5666002683943463E-2</v>
      </c>
      <c r="E13" s="46">
        <f t="shared" si="3"/>
        <v>1.5666002683943463E-2</v>
      </c>
      <c r="F13" s="46">
        <f t="shared" si="3"/>
        <v>1.5666002683943463E-2</v>
      </c>
      <c r="G13" s="1"/>
      <c r="H13" s="6" t="s">
        <v>22</v>
      </c>
      <c r="I13" s="48">
        <v>3.4711323147723399E-8</v>
      </c>
      <c r="J13" s="48">
        <v>-2.9594272924905399E-7</v>
      </c>
      <c r="K13" s="48">
        <v>1.3849392858593801E-7</v>
      </c>
      <c r="L13" s="48">
        <v>0</v>
      </c>
      <c r="M13" s="48">
        <v>0</v>
      </c>
      <c r="N13" s="1"/>
      <c r="O13" s="1"/>
      <c r="P13" s="6" t="str">
        <f t="shared" si="9"/>
        <v>C9*Y^3</v>
      </c>
      <c r="Q13" s="14">
        <f t="shared" si="4"/>
        <v>5.4378768159546363E-10</v>
      </c>
      <c r="R13" s="14">
        <f t="shared" si="5"/>
        <v>-4.6362395907092335E-9</v>
      </c>
      <c r="S13" s="14">
        <f t="shared" si="6"/>
        <v>2.169646256937179E-9</v>
      </c>
      <c r="T13" s="14">
        <f t="shared" si="7"/>
        <v>0</v>
      </c>
      <c r="U13" s="14">
        <f t="shared" si="8"/>
        <v>0</v>
      </c>
    </row>
    <row r="14" spans="1:21" x14ac:dyDescent="0.3">
      <c r="A14" s="45" t="s">
        <v>48</v>
      </c>
      <c r="B14" s="46">
        <f t="shared" si="10"/>
        <v>0.33444652599811836</v>
      </c>
      <c r="C14" s="46">
        <f t="shared" si="3"/>
        <v>0.33444652599811836</v>
      </c>
      <c r="D14" s="46">
        <f t="shared" si="3"/>
        <v>0.33444652599811836</v>
      </c>
      <c r="E14" s="46">
        <f t="shared" si="3"/>
        <v>0.33444652599811836</v>
      </c>
      <c r="F14" s="46">
        <f t="shared" si="3"/>
        <v>0.33444652599811836</v>
      </c>
      <c r="G14" s="1"/>
      <c r="H14" s="6" t="s">
        <v>24</v>
      </c>
      <c r="I14" s="48">
        <v>-2.4743453354374701E-6</v>
      </c>
      <c r="J14" s="48">
        <v>8.0410795535843704E-6</v>
      </c>
      <c r="K14" s="48">
        <v>-3.7745118544339702E-6</v>
      </c>
      <c r="L14" s="48">
        <v>0</v>
      </c>
      <c r="M14" s="48">
        <v>0</v>
      </c>
      <c r="N14" s="1"/>
      <c r="O14" s="1"/>
      <c r="P14" s="6" t="str">
        <f t="shared" si="9"/>
        <v>C10*Z^3</v>
      </c>
      <c r="Q14" s="14">
        <f t="shared" si="4"/>
        <v>-8.2753620155671076E-7</v>
      </c>
      <c r="R14" s="14">
        <f t="shared" si="5"/>
        <v>2.6893111219707932E-6</v>
      </c>
      <c r="S14" s="14">
        <f t="shared" si="6"/>
        <v>-1.2623723770541568E-6</v>
      </c>
      <c r="T14" s="14">
        <f t="shared" si="7"/>
        <v>0</v>
      </c>
      <c r="U14" s="14">
        <f t="shared" si="8"/>
        <v>0</v>
      </c>
    </row>
    <row r="15" spans="1:21" x14ac:dyDescent="0.3">
      <c r="A15" s="45" t="s">
        <v>49</v>
      </c>
      <c r="B15" s="46">
        <f>B5*B6</f>
        <v>0.28360858427703267</v>
      </c>
      <c r="C15" s="46">
        <f t="shared" si="3"/>
        <v>0.28360858427703267</v>
      </c>
      <c r="D15" s="46">
        <f t="shared" si="3"/>
        <v>0.28360858427703267</v>
      </c>
      <c r="E15" s="46">
        <f t="shared" si="3"/>
        <v>0.28360858427703267</v>
      </c>
      <c r="F15" s="46">
        <f t="shared" si="3"/>
        <v>0.28360858427703267</v>
      </c>
      <c r="G15" s="1"/>
      <c r="H15" s="6" t="s">
        <v>26</v>
      </c>
      <c r="I15" s="48">
        <v>3.4934244269500001E-6</v>
      </c>
      <c r="J15" s="48">
        <v>-1.1687626106314901E-5</v>
      </c>
      <c r="K15" s="48">
        <v>4.39444904215104E-6</v>
      </c>
      <c r="L15" s="48">
        <v>0</v>
      </c>
      <c r="M15" s="48">
        <v>0</v>
      </c>
      <c r="N15" s="1"/>
      <c r="O15" s="1"/>
      <c r="P15" s="6" t="str">
        <f t="shared" si="9"/>
        <v>C11*X*Y</v>
      </c>
      <c r="Q15" s="14">
        <f>I15*B15</f>
        <v>9.9076515600609369E-7</v>
      </c>
      <c r="R15" s="14">
        <f t="shared" si="5"/>
        <v>-3.3147110935712569E-6</v>
      </c>
      <c r="S15" s="14">
        <f t="shared" si="6"/>
        <v>1.2463034715220188E-6</v>
      </c>
      <c r="T15" s="14">
        <f t="shared" si="7"/>
        <v>0</v>
      </c>
      <c r="U15" s="14">
        <f t="shared" si="8"/>
        <v>0</v>
      </c>
    </row>
    <row r="16" spans="1:21" x14ac:dyDescent="0.3">
      <c r="A16" s="45" t="s">
        <v>50</v>
      </c>
      <c r="B16" s="46">
        <f>B6*B7</f>
        <v>0.17368472629320461</v>
      </c>
      <c r="C16" s="46">
        <f t="shared" si="3"/>
        <v>0.17368472629320461</v>
      </c>
      <c r="D16" s="46">
        <f t="shared" si="3"/>
        <v>0.17368472629320461</v>
      </c>
      <c r="E16" s="46">
        <f t="shared" si="3"/>
        <v>0.17368472629320461</v>
      </c>
      <c r="F16" s="46">
        <f t="shared" si="3"/>
        <v>0.17368472629320461</v>
      </c>
      <c r="G16" s="1"/>
      <c r="H16" s="6" t="s">
        <v>59</v>
      </c>
      <c r="I16" s="49">
        <v>-4.7080919858861598E-6</v>
      </c>
      <c r="J16" s="49">
        <v>7.6948927876336294E-5</v>
      </c>
      <c r="K16" s="49">
        <v>-4.19318109942074E-5</v>
      </c>
      <c r="L16" s="49">
        <v>0</v>
      </c>
      <c r="M16" s="49">
        <v>0</v>
      </c>
      <c r="N16" s="1"/>
      <c r="O16" s="1"/>
      <c r="P16" s="6" t="str">
        <f t="shared" si="9"/>
        <v>C12*Y*Z</v>
      </c>
      <c r="Q16" s="14">
        <f t="shared" si="4"/>
        <v>-8.1772366793186786E-7</v>
      </c>
      <c r="R16" s="14">
        <f t="shared" si="5"/>
        <v>1.3364853476757012E-5</v>
      </c>
      <c r="S16" s="14">
        <f t="shared" si="6"/>
        <v>-7.2829151155073E-6</v>
      </c>
      <c r="T16" s="14">
        <f t="shared" si="7"/>
        <v>0</v>
      </c>
      <c r="U16" s="14">
        <f t="shared" si="8"/>
        <v>0</v>
      </c>
    </row>
    <row r="17" spans="1:21" x14ac:dyDescent="0.3">
      <c r="A17" s="45" t="s">
        <v>51</v>
      </c>
      <c r="B17" s="46">
        <f>B7*B5</f>
        <v>0.78675987526404223</v>
      </c>
      <c r="C17" s="46">
        <f t="shared" si="3"/>
        <v>0.78675987526404223</v>
      </c>
      <c r="D17" s="46">
        <f t="shared" si="3"/>
        <v>0.78675987526404223</v>
      </c>
      <c r="E17" s="46">
        <f t="shared" si="3"/>
        <v>0.78675987526404223</v>
      </c>
      <c r="F17" s="46">
        <f t="shared" si="3"/>
        <v>0.78675987526404223</v>
      </c>
      <c r="G17" s="1"/>
      <c r="H17" s="6" t="s">
        <v>60</v>
      </c>
      <c r="I17" s="49">
        <v>-2.5314774406117901E-5</v>
      </c>
      <c r="J17" s="49">
        <v>8.9635890161684603E-5</v>
      </c>
      <c r="K17" s="49">
        <v>-3.9352950260354398E-5</v>
      </c>
      <c r="L17" s="49">
        <v>0</v>
      </c>
      <c r="M17" s="49">
        <v>0</v>
      </c>
      <c r="N17" s="1"/>
      <c r="O17" s="1"/>
      <c r="P17" s="6" t="str">
        <f t="shared" si="9"/>
        <v>C13*X*Z</v>
      </c>
      <c r="Q17" s="14">
        <f t="shared" si="4"/>
        <v>-1.9916648754094689E-5</v>
      </c>
      <c r="R17" s="14">
        <f t="shared" si="5"/>
        <v>7.0521921762788369E-5</v>
      </c>
      <c r="S17" s="14">
        <f t="shared" si="6"/>
        <v>-3.0961322238108481E-5</v>
      </c>
      <c r="T17" s="14">
        <f t="shared" si="7"/>
        <v>0</v>
      </c>
      <c r="U17" s="14">
        <f t="shared" si="8"/>
        <v>0</v>
      </c>
    </row>
    <row r="18" spans="1:21" x14ac:dyDescent="0.3">
      <c r="A18" s="45" t="s">
        <v>52</v>
      </c>
      <c r="B18" s="46">
        <f>L27</f>
        <v>-2.3152309323878299E-3</v>
      </c>
      <c r="C18" s="46">
        <f t="shared" si="3"/>
        <v>-2.3152309323878299E-3</v>
      </c>
      <c r="D18" s="46">
        <f t="shared" si="3"/>
        <v>-2.3152309323878299E-3</v>
      </c>
      <c r="E18" s="46">
        <f t="shared" si="3"/>
        <v>-2.3152309323878299E-3</v>
      </c>
      <c r="F18" s="46">
        <f t="shared" si="3"/>
        <v>-2.3152309323878299E-3</v>
      </c>
      <c r="G18" s="1"/>
      <c r="H18" s="6" t="s">
        <v>61</v>
      </c>
      <c r="I18" s="49">
        <v>0</v>
      </c>
      <c r="J18" s="49">
        <v>0</v>
      </c>
      <c r="K18" s="49">
        <v>0</v>
      </c>
      <c r="L18" s="49">
        <v>1.00024429122693</v>
      </c>
      <c r="M18" s="49">
        <v>-6.2816897291507402E-5</v>
      </c>
      <c r="N18" s="1"/>
      <c r="O18" s="1"/>
      <c r="P18" s="6" t="str">
        <f t="shared" si="9"/>
        <v>C14*rx</v>
      </c>
      <c r="Q18" s="14">
        <f t="shared" si="4"/>
        <v>0</v>
      </c>
      <c r="R18" s="14">
        <f t="shared" si="5"/>
        <v>0</v>
      </c>
      <c r="S18" s="14">
        <f t="shared" si="6"/>
        <v>0</v>
      </c>
      <c r="T18" s="14">
        <f t="shared" si="7"/>
        <v>-2.3157965229929291E-3</v>
      </c>
      <c r="U18" s="14">
        <f t="shared" si="8"/>
        <v>1.4543562368592722E-7</v>
      </c>
    </row>
    <row r="19" spans="1:21" x14ac:dyDescent="0.3">
      <c r="A19" s="45" t="s">
        <v>53</v>
      </c>
      <c r="B19" s="46">
        <f>M27</f>
        <v>5.5386184936276499E-2</v>
      </c>
      <c r="C19" s="46">
        <f t="shared" si="3"/>
        <v>5.5386184936276499E-2</v>
      </c>
      <c r="D19" s="46">
        <f t="shared" si="3"/>
        <v>5.5386184936276499E-2</v>
      </c>
      <c r="E19" s="46">
        <f t="shared" si="3"/>
        <v>5.5386184936276499E-2</v>
      </c>
      <c r="F19" s="46">
        <f t="shared" si="3"/>
        <v>5.5386184936276499E-2</v>
      </c>
      <c r="G19" s="1"/>
      <c r="H19" s="6" t="s">
        <v>62</v>
      </c>
      <c r="I19" s="49">
        <v>0</v>
      </c>
      <c r="J19" s="49">
        <v>0</v>
      </c>
      <c r="K19" s="49">
        <v>0</v>
      </c>
      <c r="L19" s="49">
        <v>5.0953169485883503E-5</v>
      </c>
      <c r="M19" s="49">
        <v>1.0000393275595301</v>
      </c>
      <c r="N19" s="1"/>
      <c r="O19" s="1"/>
      <c r="P19" s="6" t="str">
        <f t="shared" si="9"/>
        <v>C15*ry</v>
      </c>
      <c r="Q19" s="14">
        <f t="shared" si="4"/>
        <v>0</v>
      </c>
      <c r="R19" s="14">
        <f t="shared" si="5"/>
        <v>0</v>
      </c>
      <c r="S19" s="14">
        <f t="shared" si="6"/>
        <v>0</v>
      </c>
      <c r="T19" s="14">
        <f t="shared" si="7"/>
        <v>2.8221016682345843E-6</v>
      </c>
      <c r="U19" s="14">
        <f t="shared" si="8"/>
        <v>5.5388363139761726E-2</v>
      </c>
    </row>
    <row r="20" spans="1:21" x14ac:dyDescent="0.3">
      <c r="A20" s="45">
        <v>1</v>
      </c>
      <c r="B20" s="46">
        <v>1</v>
      </c>
      <c r="C20" s="46">
        <f t="shared" si="3"/>
        <v>1</v>
      </c>
      <c r="D20" s="46">
        <f t="shared" si="3"/>
        <v>1</v>
      </c>
      <c r="E20" s="46">
        <f t="shared" si="3"/>
        <v>1</v>
      </c>
      <c r="F20" s="46">
        <f t="shared" si="3"/>
        <v>1</v>
      </c>
      <c r="G20" s="1"/>
      <c r="H20" s="6" t="s">
        <v>63</v>
      </c>
      <c r="I20" s="49">
        <v>0</v>
      </c>
      <c r="J20" s="49">
        <v>0</v>
      </c>
      <c r="K20" s="49">
        <v>0</v>
      </c>
      <c r="L20" s="49">
        <v>-7.36841914349737E-4</v>
      </c>
      <c r="M20" s="49">
        <v>-2.08055503375659E-3</v>
      </c>
      <c r="N20" s="1"/>
      <c r="O20" s="1"/>
      <c r="P20" s="6" t="str">
        <f t="shared" si="9"/>
        <v>C16*1</v>
      </c>
      <c r="Q20" s="14">
        <f t="shared" si="4"/>
        <v>0</v>
      </c>
      <c r="R20" s="14">
        <f t="shared" si="5"/>
        <v>0</v>
      </c>
      <c r="S20" s="14">
        <f t="shared" si="6"/>
        <v>0</v>
      </c>
      <c r="T20" s="14">
        <f t="shared" si="7"/>
        <v>-7.36841914349737E-4</v>
      </c>
      <c r="U20" s="14">
        <f t="shared" si="8"/>
        <v>-2.08055503375659E-3</v>
      </c>
    </row>
    <row r="21" spans="1:21" x14ac:dyDescent="0.3">
      <c r="A21" s="45" t="s">
        <v>54</v>
      </c>
      <c r="B21" s="47">
        <f>B18^2</f>
        <v>5.3602942702854204E-6</v>
      </c>
      <c r="C21" s="47">
        <f t="shared" si="3"/>
        <v>5.3602942702854204E-6</v>
      </c>
      <c r="D21" s="47">
        <f t="shared" si="3"/>
        <v>5.3602942702854204E-6</v>
      </c>
      <c r="E21" s="47">
        <f t="shared" si="3"/>
        <v>5.3602942702854204E-6</v>
      </c>
      <c r="F21" s="47">
        <f t="shared" si="3"/>
        <v>5.3602942702854204E-6</v>
      </c>
      <c r="G21" s="1"/>
      <c r="H21" s="6" t="s">
        <v>64</v>
      </c>
      <c r="I21" s="49">
        <v>0</v>
      </c>
      <c r="J21" s="49">
        <v>0</v>
      </c>
      <c r="K21" s="49">
        <v>0</v>
      </c>
      <c r="L21" s="49">
        <v>3.37161283751161E-5</v>
      </c>
      <c r="M21" s="49">
        <v>7.0884990510548003E-7</v>
      </c>
      <c r="N21" s="1"/>
      <c r="O21" s="1"/>
      <c r="P21" s="6" t="str">
        <f t="shared" si="9"/>
        <v>C17*rx^2</v>
      </c>
      <c r="Q21" s="14">
        <f t="shared" si="4"/>
        <v>0</v>
      </c>
      <c r="R21" s="14">
        <f t="shared" si="5"/>
        <v>0</v>
      </c>
      <c r="S21" s="14">
        <f t="shared" si="6"/>
        <v>0</v>
      </c>
      <c r="T21" s="14">
        <f t="shared" si="7"/>
        <v>1.807283697453425E-10</v>
      </c>
      <c r="U21" s="14">
        <f t="shared" si="8"/>
        <v>3.799644084829269E-12</v>
      </c>
    </row>
    <row r="22" spans="1:21" x14ac:dyDescent="0.3">
      <c r="A22" s="45" t="s">
        <v>55</v>
      </c>
      <c r="B22" s="47">
        <f>B19^2</f>
        <v>3.0676294817954218E-3</v>
      </c>
      <c r="C22" s="47">
        <f t="shared" ref="C22:F25" si="11">B22</f>
        <v>3.0676294817954218E-3</v>
      </c>
      <c r="D22" s="47">
        <f t="shared" si="11"/>
        <v>3.0676294817954218E-3</v>
      </c>
      <c r="E22" s="47">
        <f t="shared" si="11"/>
        <v>3.0676294817954218E-3</v>
      </c>
      <c r="F22" s="47">
        <f t="shared" si="11"/>
        <v>3.0676294817954218E-3</v>
      </c>
      <c r="G22" s="1"/>
      <c r="H22" s="6" t="s">
        <v>65</v>
      </c>
      <c r="I22" s="49">
        <v>0</v>
      </c>
      <c r="J22" s="49">
        <v>0</v>
      </c>
      <c r="K22" s="49">
        <v>0</v>
      </c>
      <c r="L22" s="49">
        <v>-1.28405250404821E-5</v>
      </c>
      <c r="M22" s="49">
        <v>1.36691095816782E-5</v>
      </c>
      <c r="N22" s="1"/>
      <c r="O22" s="1"/>
      <c r="P22" s="6" t="str">
        <f t="shared" si="9"/>
        <v>C18*ry^2</v>
      </c>
      <c r="Q22" s="14">
        <f t="shared" si="4"/>
        <v>0</v>
      </c>
      <c r="R22" s="14">
        <f t="shared" si="5"/>
        <v>0</v>
      </c>
      <c r="S22" s="14">
        <f t="shared" si="6"/>
        <v>0</v>
      </c>
      <c r="T22" s="14">
        <f t="shared" si="7"/>
        <v>-3.9389973175915242E-8</v>
      </c>
      <c r="U22" s="14">
        <f t="shared" si="8"/>
        <v>4.1931763542648331E-8</v>
      </c>
    </row>
    <row r="23" spans="1:21" x14ac:dyDescent="0.3">
      <c r="A23" s="45" t="s">
        <v>56</v>
      </c>
      <c r="B23" s="47">
        <f>B18^3</f>
        <v>-1.2410319101266055E-8</v>
      </c>
      <c r="C23" s="47">
        <f t="shared" si="11"/>
        <v>-1.2410319101266055E-8</v>
      </c>
      <c r="D23" s="47">
        <f t="shared" si="11"/>
        <v>-1.2410319101266055E-8</v>
      </c>
      <c r="E23" s="47">
        <f t="shared" si="11"/>
        <v>-1.2410319101266055E-8</v>
      </c>
      <c r="F23" s="47">
        <f t="shared" si="11"/>
        <v>-1.2410319101266055E-8</v>
      </c>
      <c r="G23" s="1"/>
      <c r="H23" s="6" t="s">
        <v>66</v>
      </c>
      <c r="I23" s="49">
        <v>0</v>
      </c>
      <c r="J23" s="49">
        <v>0</v>
      </c>
      <c r="K23" s="49">
        <v>0</v>
      </c>
      <c r="L23" s="49">
        <v>-1.5457018063911801E-5</v>
      </c>
      <c r="M23" s="49">
        <v>-4.8925378420883303E-6</v>
      </c>
      <c r="N23" s="1"/>
      <c r="O23" s="1"/>
      <c r="P23" s="6" t="str">
        <f t="shared" si="9"/>
        <v>C19*rx^3</v>
      </c>
      <c r="Q23" s="14">
        <f t="shared" si="4"/>
        <v>0</v>
      </c>
      <c r="R23" s="14">
        <f t="shared" si="5"/>
        <v>0</v>
      </c>
      <c r="S23" s="14">
        <f t="shared" si="6"/>
        <v>0</v>
      </c>
      <c r="T23" s="14">
        <f t="shared" si="7"/>
        <v>1.9182652652717909E-13</v>
      </c>
      <c r="U23" s="14">
        <f t="shared" si="8"/>
        <v>6.0717955835335807E-14</v>
      </c>
    </row>
    <row r="24" spans="1:21" x14ac:dyDescent="0.3">
      <c r="A24" s="45" t="s">
        <v>57</v>
      </c>
      <c r="B24" s="47">
        <f>B19^3</f>
        <v>1.6990429379469527E-4</v>
      </c>
      <c r="C24" s="47">
        <f t="shared" si="11"/>
        <v>1.6990429379469527E-4</v>
      </c>
      <c r="D24" s="47">
        <f t="shared" si="11"/>
        <v>1.6990429379469527E-4</v>
      </c>
      <c r="E24" s="47">
        <f t="shared" si="11"/>
        <v>1.6990429379469527E-4</v>
      </c>
      <c r="F24" s="47">
        <f t="shared" si="11"/>
        <v>1.6990429379469527E-4</v>
      </c>
      <c r="G24" s="1"/>
      <c r="H24" s="6" t="s">
        <v>67</v>
      </c>
      <c r="I24" s="49">
        <v>0</v>
      </c>
      <c r="J24" s="49">
        <v>0</v>
      </c>
      <c r="K24" s="49">
        <v>0</v>
      </c>
      <c r="L24" s="49">
        <v>1.00207644807669E-6</v>
      </c>
      <c r="M24" s="49">
        <v>2.3785271280585499E-7</v>
      </c>
      <c r="N24" s="1"/>
      <c r="O24" s="1"/>
      <c r="P24" s="6" t="str">
        <f t="shared" si="9"/>
        <v>C20*ry^3</v>
      </c>
      <c r="Q24" s="14">
        <f t="shared" si="4"/>
        <v>0</v>
      </c>
      <c r="R24" s="14">
        <f t="shared" si="5"/>
        <v>0</v>
      </c>
      <c r="S24" s="14">
        <f t="shared" si="6"/>
        <v>0</v>
      </c>
      <c r="T24" s="14">
        <f t="shared" si="7"/>
        <v>1.7025709123876664E-10</v>
      </c>
      <c r="U24" s="14">
        <f t="shared" si="8"/>
        <v>4.0412197196431266E-11</v>
      </c>
    </row>
    <row r="25" spans="1:21" x14ac:dyDescent="0.3">
      <c r="A25" s="45" t="s">
        <v>58</v>
      </c>
      <c r="B25" s="47">
        <f>B18*B19</f>
        <v>-1.2823180859142022E-4</v>
      </c>
      <c r="C25" s="47">
        <f t="shared" si="11"/>
        <v>-1.2823180859142022E-4</v>
      </c>
      <c r="D25" s="47">
        <f t="shared" si="11"/>
        <v>-1.2823180859142022E-4</v>
      </c>
      <c r="E25" s="47">
        <f t="shared" si="11"/>
        <v>-1.2823180859142022E-4</v>
      </c>
      <c r="F25" s="47">
        <f t="shared" si="11"/>
        <v>-1.2823180859142022E-4</v>
      </c>
      <c r="G25" s="1"/>
      <c r="H25" s="6" t="s">
        <v>68</v>
      </c>
      <c r="I25" s="49">
        <v>0</v>
      </c>
      <c r="J25" s="49">
        <v>0</v>
      </c>
      <c r="K25" s="49">
        <v>0</v>
      </c>
      <c r="L25" s="49">
        <v>1.9840039041257599E-5</v>
      </c>
      <c r="M25" s="49">
        <v>1.96614044916118E-6</v>
      </c>
      <c r="N25" s="1"/>
      <c r="O25" s="1"/>
      <c r="P25" s="6" t="str">
        <f t="shared" si="9"/>
        <v>C21*rx*ry</v>
      </c>
      <c r="Q25" s="14">
        <f t="shared" si="4"/>
        <v>0</v>
      </c>
      <c r="R25" s="14">
        <f t="shared" si="5"/>
        <v>0</v>
      </c>
      <c r="S25" s="14">
        <f t="shared" si="6"/>
        <v>0</v>
      </c>
      <c r="T25" s="14">
        <f t="shared" si="7"/>
        <v>-2.5441240887848489E-9</v>
      </c>
      <c r="U25" s="14">
        <f t="shared" si="8"/>
        <v>-2.5212174574068541E-10</v>
      </c>
    </row>
    <row r="26" spans="1:21" x14ac:dyDescent="0.3">
      <c r="A26" s="1"/>
      <c r="B26" s="2"/>
      <c r="C26" s="2"/>
      <c r="D26" s="2"/>
      <c r="E26" s="2"/>
      <c r="F26" s="2"/>
      <c r="G26" s="1"/>
      <c r="H26" s="6"/>
      <c r="I26" s="15" t="s">
        <v>4</v>
      </c>
      <c r="J26" s="15" t="s">
        <v>5</v>
      </c>
      <c r="K26" s="15" t="s">
        <v>6</v>
      </c>
      <c r="L26" s="15" t="s">
        <v>7</v>
      </c>
      <c r="M26" s="15" t="s">
        <v>8</v>
      </c>
      <c r="N26" s="1"/>
      <c r="O26" s="1"/>
      <c r="P26" s="1"/>
      <c r="Q26" s="8" t="s">
        <v>4</v>
      </c>
      <c r="R26" s="8" t="s">
        <v>5</v>
      </c>
      <c r="S26" s="8" t="s">
        <v>6</v>
      </c>
      <c r="T26" s="16" t="s">
        <v>7</v>
      </c>
      <c r="U26" s="16" t="s">
        <v>8</v>
      </c>
    </row>
    <row r="27" spans="1:21" x14ac:dyDescent="0.3">
      <c r="A27" s="1"/>
      <c r="B27" s="2"/>
      <c r="C27" s="2"/>
      <c r="D27" s="2"/>
      <c r="E27" s="2"/>
      <c r="F27" s="2"/>
      <c r="G27" s="1"/>
      <c r="H27" s="17" t="s">
        <v>27</v>
      </c>
      <c r="I27" s="41">
        <v>1.1334437527242001</v>
      </c>
      <c r="J27" s="41">
        <v>0.25021848997392898</v>
      </c>
      <c r="K27" s="41">
        <v>0.69413226141401996</v>
      </c>
      <c r="L27" s="41">
        <v>-2.3152309323878299E-3</v>
      </c>
      <c r="M27" s="41">
        <v>5.5386184936276499E-2</v>
      </c>
      <c r="N27" s="20"/>
      <c r="O27" s="1"/>
      <c r="P27" s="6" t="s">
        <v>28</v>
      </c>
      <c r="Q27" s="22">
        <f>SUM(Q5:Q25)</f>
        <v>1.1564097337321426</v>
      </c>
      <c r="R27" s="22">
        <f t="shared" ref="R27:U27" si="12">SUM(R5:R25)</f>
        <v>0.21687201421579469</v>
      </c>
      <c r="S27" s="22">
        <f t="shared" si="12"/>
        <v>0.70743312280050774</v>
      </c>
      <c r="T27" s="22">
        <f t="shared" si="12"/>
        <v>-3.0498579185944084E-3</v>
      </c>
      <c r="U27" s="22">
        <f t="shared" si="12"/>
        <v>5.3307995265543161E-2</v>
      </c>
    </row>
    <row r="28" spans="1:21" x14ac:dyDescent="0.3">
      <c r="A28" s="1"/>
      <c r="B28" s="2"/>
      <c r="C28" s="2"/>
      <c r="D28" s="2"/>
      <c r="E28" s="2"/>
      <c r="F28" s="2"/>
      <c r="G28" s="1"/>
      <c r="H28" s="6" t="s">
        <v>29</v>
      </c>
      <c r="I28" s="43">
        <f>Q27</f>
        <v>1.1564097337321426</v>
      </c>
      <c r="J28" s="43">
        <f>R27</f>
        <v>0.21687201421579469</v>
      </c>
      <c r="K28" s="43">
        <f>S27</f>
        <v>0.70743312280050774</v>
      </c>
      <c r="L28" s="43">
        <f>T27</f>
        <v>-3.0498579185944084E-3</v>
      </c>
      <c r="M28" s="43">
        <f>U27</f>
        <v>5.3307995265543161E-2</v>
      </c>
      <c r="N28" s="1"/>
      <c r="O28" s="1"/>
      <c r="P28" s="1" t="s">
        <v>69</v>
      </c>
      <c r="Q28" s="52">
        <f>Q27-I54</f>
        <v>-2.6916362052453735E-4</v>
      </c>
      <c r="R28" s="52">
        <f t="shared" ref="R28:U28" si="13">R27-J54</f>
        <v>1.5497418971174848E-4</v>
      </c>
      <c r="S28" s="52">
        <f t="shared" si="13"/>
        <v>-2.0697342337583358E-4</v>
      </c>
      <c r="T28" s="52">
        <f t="shared" si="13"/>
        <v>-5.3128103658615922E-8</v>
      </c>
      <c r="U28" s="52">
        <f t="shared" si="13"/>
        <v>2.3025731079456824E-7</v>
      </c>
    </row>
    <row r="29" spans="1:21" x14ac:dyDescent="0.3">
      <c r="A29" s="1"/>
      <c r="B29" s="2"/>
      <c r="C29" s="2"/>
      <c r="D29" s="2"/>
      <c r="E29" s="2"/>
      <c r="F29" s="2"/>
      <c r="G29" s="1"/>
      <c r="H29" s="1"/>
      <c r="I29" s="25"/>
      <c r="J29" s="25"/>
      <c r="K29" s="25"/>
      <c r="L29" s="25"/>
      <c r="M29" s="25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1"/>
      <c r="B30" s="2"/>
      <c r="C30" s="2"/>
      <c r="D30" s="2"/>
      <c r="E30" s="2"/>
      <c r="F30" s="2"/>
      <c r="G30" s="1"/>
      <c r="H30" s="4" t="s">
        <v>30</v>
      </c>
      <c r="I30" s="5"/>
      <c r="J30" s="5"/>
      <c r="K30" s="5"/>
      <c r="L30" s="5"/>
      <c r="M30" s="5"/>
      <c r="N30" s="1"/>
      <c r="O30" s="1"/>
      <c r="P30" s="1"/>
      <c r="Q30" s="5"/>
      <c r="R30" s="5"/>
      <c r="S30" s="5"/>
      <c r="T30" s="5"/>
      <c r="U30" s="5"/>
    </row>
    <row r="31" spans="1:21" x14ac:dyDescent="0.3">
      <c r="A31" s="6" t="s">
        <v>1</v>
      </c>
      <c r="B31" s="7" t="s">
        <v>2</v>
      </c>
      <c r="C31" s="7"/>
      <c r="D31" s="7"/>
      <c r="E31" s="7"/>
      <c r="F31" s="7"/>
      <c r="G31" s="1"/>
      <c r="H31" s="6" t="s">
        <v>3</v>
      </c>
      <c r="I31" s="26">
        <v>0.99929603630465502</v>
      </c>
      <c r="J31" s="26">
        <v>1.26256116565955E-3</v>
      </c>
      <c r="K31" s="26">
        <v>1.5080928034595799E-4</v>
      </c>
      <c r="L31" s="26" t="s">
        <v>31</v>
      </c>
      <c r="M31" s="26" t="s">
        <v>32</v>
      </c>
      <c r="N31" s="1"/>
      <c r="O31" s="1"/>
      <c r="P31" s="6"/>
      <c r="Q31" s="26" t="s">
        <v>33</v>
      </c>
      <c r="R31" s="26" t="s">
        <v>34</v>
      </c>
      <c r="S31" s="26" t="s">
        <v>35</v>
      </c>
      <c r="T31" s="26" t="s">
        <v>31</v>
      </c>
      <c r="U31" s="26" t="s">
        <v>32</v>
      </c>
    </row>
    <row r="32" spans="1:21" x14ac:dyDescent="0.3">
      <c r="A32" s="45" t="s">
        <v>9</v>
      </c>
      <c r="B32" s="46">
        <f>I54</f>
        <v>1.1566788973526672</v>
      </c>
      <c r="C32" s="46">
        <f>B32</f>
        <v>1.1566788973526672</v>
      </c>
      <c r="D32" s="46">
        <f t="shared" ref="D32:D52" si="14">C32</f>
        <v>1.1566788973526672</v>
      </c>
      <c r="E32" s="46">
        <f t="shared" ref="E32:E52" si="15">D32</f>
        <v>1.1566788973526672</v>
      </c>
      <c r="F32" s="46">
        <f t="shared" ref="F32:F52" si="16">E32</f>
        <v>1.1566788973526672</v>
      </c>
      <c r="G32" s="1"/>
      <c r="H32" s="6" t="s">
        <v>10</v>
      </c>
      <c r="I32" s="50">
        <v>0.99953214800280599</v>
      </c>
      <c r="J32" s="50">
        <v>2.0939766277813798E-3</v>
      </c>
      <c r="K32" s="50">
        <v>7.0747308828164298E-4</v>
      </c>
      <c r="L32" s="50">
        <v>0</v>
      </c>
      <c r="M32" s="50">
        <v>0</v>
      </c>
      <c r="N32" s="1"/>
      <c r="O32" s="1"/>
      <c r="P32" s="6" t="str">
        <f t="shared" ref="P32:P52" si="17">CONCATENATE(H32,"*",A32)</f>
        <v>C1*x</v>
      </c>
      <c r="Q32" s="14">
        <f>I32*B32</f>
        <v>1.1561377428204285</v>
      </c>
      <c r="R32" s="14">
        <f t="shared" ref="R32:R52" si="18">J32*C32</f>
        <v>2.4220585769044226E-3</v>
      </c>
      <c r="S32" s="14">
        <f t="shared" ref="S32:S52" si="19">K32*D32</f>
        <v>8.1831919166029698E-4</v>
      </c>
      <c r="T32" s="14">
        <f t="shared" ref="T32:T52" si="20">L32*E32</f>
        <v>0</v>
      </c>
      <c r="U32" s="14">
        <f t="shared" ref="U32:U52" si="21">M32*F32</f>
        <v>0</v>
      </c>
    </row>
    <row r="33" spans="1:21" x14ac:dyDescent="0.3">
      <c r="A33" s="45" t="s">
        <v>42</v>
      </c>
      <c r="B33" s="46">
        <f>J54</f>
        <v>0.21671704002608294</v>
      </c>
      <c r="C33" s="46">
        <f t="shared" ref="C33:C52" si="22">B33</f>
        <v>0.21671704002608294</v>
      </c>
      <c r="D33" s="46">
        <f t="shared" si="14"/>
        <v>0.21671704002608294</v>
      </c>
      <c r="E33" s="46">
        <f t="shared" si="15"/>
        <v>0.21671704002608294</v>
      </c>
      <c r="F33" s="46">
        <f t="shared" si="16"/>
        <v>0.21671704002608294</v>
      </c>
      <c r="G33" s="1"/>
      <c r="H33" s="6" t="s">
        <v>12</v>
      </c>
      <c r="I33" s="50">
        <v>-1.4183203536132099E-3</v>
      </c>
      <c r="J33" s="50">
        <v>0.99875742274329804</v>
      </c>
      <c r="K33" s="50">
        <v>1.6977206636353301E-3</v>
      </c>
      <c r="L33" s="50">
        <v>0</v>
      </c>
      <c r="M33" s="50">
        <v>0</v>
      </c>
      <c r="N33" s="1"/>
      <c r="O33" s="1"/>
      <c r="P33" s="6" t="str">
        <f t="shared" si="17"/>
        <v>C2*y</v>
      </c>
      <c r="Q33" s="14">
        <f t="shared" ref="Q33:Q52" si="23">I33*B33</f>
        <v>-3.073741888438021E-4</v>
      </c>
      <c r="R33" s="14">
        <f t="shared" si="18"/>
        <v>0.21644775236100677</v>
      </c>
      <c r="S33" s="14">
        <f t="shared" si="19"/>
        <v>3.6792499701416594E-4</v>
      </c>
      <c r="T33" s="14">
        <f t="shared" si="20"/>
        <v>0</v>
      </c>
      <c r="U33" s="14">
        <f t="shared" si="21"/>
        <v>0</v>
      </c>
    </row>
    <row r="34" spans="1:21" x14ac:dyDescent="0.3">
      <c r="A34" s="45" t="s">
        <v>13</v>
      </c>
      <c r="B34" s="46">
        <f>K54</f>
        <v>0.70764009622388357</v>
      </c>
      <c r="C34" s="46">
        <f t="shared" si="22"/>
        <v>0.70764009622388357</v>
      </c>
      <c r="D34" s="46">
        <f t="shared" si="14"/>
        <v>0.70764009622388357</v>
      </c>
      <c r="E34" s="46">
        <f t="shared" si="15"/>
        <v>0.70764009622388357</v>
      </c>
      <c r="F34" s="46">
        <f t="shared" si="16"/>
        <v>0.70764009622388357</v>
      </c>
      <c r="G34" s="1"/>
      <c r="H34" s="6" t="s">
        <v>14</v>
      </c>
      <c r="I34" s="50">
        <v>6.02462103496572E-4</v>
      </c>
      <c r="J34" s="50">
        <v>1.7174299574020301E-2</v>
      </c>
      <c r="K34" s="50">
        <v>0.98614993717557398</v>
      </c>
      <c r="L34" s="50">
        <v>0</v>
      </c>
      <c r="M34" s="50">
        <v>0</v>
      </c>
      <c r="N34" s="1"/>
      <c r="O34" s="1"/>
      <c r="P34" s="6" t="str">
        <f t="shared" si="17"/>
        <v>C3*z</v>
      </c>
      <c r="Q34" s="14">
        <f t="shared" si="23"/>
        <v>4.2632634088955751E-4</v>
      </c>
      <c r="R34" s="14">
        <f t="shared" si="18"/>
        <v>1.2153223003137528E-2</v>
      </c>
      <c r="S34" s="14">
        <f t="shared" si="19"/>
        <v>0.69783923643409995</v>
      </c>
      <c r="T34" s="14">
        <f t="shared" si="20"/>
        <v>0</v>
      </c>
      <c r="U34" s="14">
        <f t="shared" si="21"/>
        <v>0</v>
      </c>
    </row>
    <row r="35" spans="1:21" x14ac:dyDescent="0.3">
      <c r="A35" s="45">
        <v>1</v>
      </c>
      <c r="B35" s="46">
        <v>1</v>
      </c>
      <c r="C35" s="46">
        <f t="shared" si="22"/>
        <v>1</v>
      </c>
      <c r="D35" s="46">
        <f t="shared" si="14"/>
        <v>1</v>
      </c>
      <c r="E35" s="46">
        <f t="shared" si="15"/>
        <v>1</v>
      </c>
      <c r="F35" s="46">
        <f t="shared" si="16"/>
        <v>1</v>
      </c>
      <c r="G35" s="1"/>
      <c r="H35" s="6" t="s">
        <v>15</v>
      </c>
      <c r="I35" s="50">
        <v>-2.2770032528938999E-2</v>
      </c>
      <c r="J35" s="50">
        <v>1.9107055542391001E-2</v>
      </c>
      <c r="K35" s="50">
        <v>-4.8720236832105598E-3</v>
      </c>
      <c r="L35" s="50">
        <v>0</v>
      </c>
      <c r="M35" s="50">
        <v>0</v>
      </c>
      <c r="N35" s="1"/>
      <c r="O35" s="1"/>
      <c r="P35" s="6" t="str">
        <f t="shared" si="17"/>
        <v>C4*1</v>
      </c>
      <c r="Q35" s="14">
        <f t="shared" si="23"/>
        <v>-2.2770032528938999E-2</v>
      </c>
      <c r="R35" s="14">
        <f t="shared" si="18"/>
        <v>1.9107055542391001E-2</v>
      </c>
      <c r="S35" s="14">
        <f t="shared" si="19"/>
        <v>-4.8720236832105598E-3</v>
      </c>
      <c r="T35" s="14">
        <f t="shared" si="20"/>
        <v>0</v>
      </c>
      <c r="U35" s="14">
        <f t="shared" si="21"/>
        <v>0</v>
      </c>
    </row>
    <row r="36" spans="1:21" x14ac:dyDescent="0.3">
      <c r="A36" s="45" t="s">
        <v>43</v>
      </c>
      <c r="B36" s="46">
        <f>B32^2</f>
        <v>1.3379060715809818</v>
      </c>
      <c r="C36" s="46">
        <f t="shared" si="22"/>
        <v>1.3379060715809818</v>
      </c>
      <c r="D36" s="46">
        <f t="shared" si="14"/>
        <v>1.3379060715809818</v>
      </c>
      <c r="E36" s="46">
        <f t="shared" si="15"/>
        <v>1.3379060715809818</v>
      </c>
      <c r="F36" s="46">
        <f t="shared" si="16"/>
        <v>1.3379060715809818</v>
      </c>
      <c r="G36" s="1"/>
      <c r="H36" s="6" t="s">
        <v>16</v>
      </c>
      <c r="I36" s="50">
        <v>3.1598566603762299E-7</v>
      </c>
      <c r="J36" s="50">
        <v>-3.6663177003930099E-5</v>
      </c>
      <c r="K36" s="50">
        <v>3.4786322656513001E-5</v>
      </c>
      <c r="L36" s="50">
        <v>0</v>
      </c>
      <c r="M36" s="50">
        <v>0</v>
      </c>
      <c r="N36" s="1"/>
      <c r="O36" s="1"/>
      <c r="P36" s="6" t="str">
        <f t="shared" si="17"/>
        <v>C5*X^2</v>
      </c>
      <c r="Q36" s="14">
        <f t="shared" si="23"/>
        <v>4.2275914112429628E-7</v>
      </c>
      <c r="R36" s="14">
        <f t="shared" si="18"/>
        <v>-4.9051887117006314E-5</v>
      </c>
      <c r="S36" s="14">
        <f t="shared" si="19"/>
        <v>4.6540832290123815E-5</v>
      </c>
      <c r="T36" s="14">
        <f t="shared" si="20"/>
        <v>0</v>
      </c>
      <c r="U36" s="14">
        <f t="shared" si="21"/>
        <v>0</v>
      </c>
    </row>
    <row r="37" spans="1:21" x14ac:dyDescent="0.3">
      <c r="A37" s="45" t="s">
        <v>44</v>
      </c>
      <c r="B37" s="46">
        <f>B33^2</f>
        <v>4.6966275437666835E-2</v>
      </c>
      <c r="C37" s="46">
        <f t="shared" si="22"/>
        <v>4.6966275437666835E-2</v>
      </c>
      <c r="D37" s="46">
        <f t="shared" si="14"/>
        <v>4.6966275437666835E-2</v>
      </c>
      <c r="E37" s="46">
        <f t="shared" si="15"/>
        <v>4.6966275437666835E-2</v>
      </c>
      <c r="F37" s="46">
        <f t="shared" si="16"/>
        <v>4.6966275437666835E-2</v>
      </c>
      <c r="G37" s="1"/>
      <c r="H37" s="6" t="s">
        <v>17</v>
      </c>
      <c r="I37" s="50">
        <v>4.5390753672311396E-6</v>
      </c>
      <c r="J37" s="50">
        <v>-5.5571338383684199E-5</v>
      </c>
      <c r="K37" s="50">
        <v>3.8356636109407698E-5</v>
      </c>
      <c r="L37" s="50">
        <v>0</v>
      </c>
      <c r="M37" s="50">
        <v>0</v>
      </c>
      <c r="N37" s="1"/>
      <c r="O37" s="1"/>
      <c r="P37" s="6" t="str">
        <f t="shared" si="17"/>
        <v>C6*Y^2</v>
      </c>
      <c r="Q37" s="14">
        <f t="shared" si="23"/>
        <v>2.1318346392970643E-7</v>
      </c>
      <c r="R37" s="14">
        <f t="shared" si="18"/>
        <v>-2.6099787849678996E-6</v>
      </c>
      <c r="S37" s="14">
        <f t="shared" si="19"/>
        <v>1.8014683363767996E-6</v>
      </c>
      <c r="T37" s="14">
        <f t="shared" si="20"/>
        <v>0</v>
      </c>
      <c r="U37" s="14">
        <f t="shared" si="21"/>
        <v>0</v>
      </c>
    </row>
    <row r="38" spans="1:21" x14ac:dyDescent="0.3">
      <c r="A38" s="45" t="s">
        <v>45</v>
      </c>
      <c r="B38" s="46">
        <f>B34^2</f>
        <v>0.50075450578374725</v>
      </c>
      <c r="C38" s="46">
        <f t="shared" si="22"/>
        <v>0.50075450578374725</v>
      </c>
      <c r="D38" s="46">
        <f t="shared" si="14"/>
        <v>0.50075450578374725</v>
      </c>
      <c r="E38" s="46">
        <f t="shared" si="15"/>
        <v>0.50075450578374725</v>
      </c>
      <c r="F38" s="46">
        <f t="shared" si="16"/>
        <v>0.50075450578374725</v>
      </c>
      <c r="G38" s="1"/>
      <c r="H38" s="6" t="s">
        <v>18</v>
      </c>
      <c r="I38" s="50">
        <v>-1.29662252877159E-4</v>
      </c>
      <c r="J38" s="50">
        <v>4.4549733103287298E-4</v>
      </c>
      <c r="K38" s="50">
        <v>-2.14134637035276E-4</v>
      </c>
      <c r="L38" s="50">
        <v>0</v>
      </c>
      <c r="M38" s="50">
        <v>0</v>
      </c>
      <c r="N38" s="1"/>
      <c r="O38" s="1"/>
      <c r="P38" s="6" t="str">
        <f t="shared" si="17"/>
        <v>C7*Z^2</v>
      </c>
      <c r="Q38" s="14">
        <f t="shared" si="23"/>
        <v>-6.4928957358309015E-5</v>
      </c>
      <c r="R38" s="14">
        <f t="shared" si="18"/>
        <v>2.2308479582934475E-4</v>
      </c>
      <c r="S38" s="14">
        <f t="shared" si="19"/>
        <v>-1.0722888433978174E-4</v>
      </c>
      <c r="T38" s="14">
        <f t="shared" si="20"/>
        <v>0</v>
      </c>
      <c r="U38" s="14">
        <f t="shared" si="21"/>
        <v>0</v>
      </c>
    </row>
    <row r="39" spans="1:21" x14ac:dyDescent="0.3">
      <c r="A39" s="45" t="s">
        <v>46</v>
      </c>
      <c r="B39" s="46">
        <f>B32^3</f>
        <v>1.5475277196377286</v>
      </c>
      <c r="C39" s="46">
        <f t="shared" si="22"/>
        <v>1.5475277196377286</v>
      </c>
      <c r="D39" s="46">
        <f t="shared" si="14"/>
        <v>1.5475277196377286</v>
      </c>
      <c r="E39" s="46">
        <f t="shared" si="15"/>
        <v>1.5475277196377286</v>
      </c>
      <c r="F39" s="46">
        <f t="shared" si="16"/>
        <v>1.5475277196377286</v>
      </c>
      <c r="G39" s="1"/>
      <c r="H39" s="6" t="s">
        <v>20</v>
      </c>
      <c r="I39" s="50">
        <v>-7.6490551563594804E-8</v>
      </c>
      <c r="J39" s="50">
        <v>1.8335284322937001E-7</v>
      </c>
      <c r="K39" s="50">
        <v>-8.0224843123092395E-8</v>
      </c>
      <c r="L39" s="50">
        <v>0</v>
      </c>
      <c r="M39" s="50">
        <v>0</v>
      </c>
      <c r="N39" s="1"/>
      <c r="O39" s="1"/>
      <c r="P39" s="6" t="str">
        <f t="shared" si="17"/>
        <v>C8*X^3</v>
      </c>
      <c r="Q39" s="14">
        <f t="shared" si="23"/>
        <v>-1.1837124883504196E-7</v>
      </c>
      <c r="R39" s="14">
        <f t="shared" si="18"/>
        <v>2.8374360737184093E-7</v>
      </c>
      <c r="S39" s="14">
        <f t="shared" si="19"/>
        <v>-1.2415016853657368E-7</v>
      </c>
      <c r="T39" s="14">
        <f t="shared" si="20"/>
        <v>0</v>
      </c>
      <c r="U39" s="14">
        <f t="shared" si="21"/>
        <v>0</v>
      </c>
    </row>
    <row r="40" spans="1:21" x14ac:dyDescent="0.3">
      <c r="A40" s="45" t="s">
        <v>47</v>
      </c>
      <c r="B40" s="46">
        <f t="shared" ref="B40:B41" si="24">B33^3</f>
        <v>1.0178392193900879E-2</v>
      </c>
      <c r="C40" s="46">
        <f t="shared" si="22"/>
        <v>1.0178392193900879E-2</v>
      </c>
      <c r="D40" s="46">
        <f t="shared" si="14"/>
        <v>1.0178392193900879E-2</v>
      </c>
      <c r="E40" s="46">
        <f t="shared" si="15"/>
        <v>1.0178392193900879E-2</v>
      </c>
      <c r="F40" s="46">
        <f t="shared" si="16"/>
        <v>1.0178392193900879E-2</v>
      </c>
      <c r="G40" s="1"/>
      <c r="H40" s="6" t="s">
        <v>22</v>
      </c>
      <c r="I40" s="50">
        <v>-3.6720584069320701E-8</v>
      </c>
      <c r="J40" s="50">
        <v>2.94186586769588E-7</v>
      </c>
      <c r="K40" s="50">
        <v>-1.37514478189013E-7</v>
      </c>
      <c r="L40" s="50">
        <v>0</v>
      </c>
      <c r="M40" s="50">
        <v>0</v>
      </c>
      <c r="N40" s="1"/>
      <c r="O40" s="1"/>
      <c r="P40" s="6" t="str">
        <f t="shared" si="17"/>
        <v>C9*Y^3</v>
      </c>
      <c r="Q40" s="14">
        <f t="shared" si="23"/>
        <v>-3.7375650624665481E-10</v>
      </c>
      <c r="R40" s="14">
        <f t="shared" si="18"/>
        <v>2.9943464583259184E-9</v>
      </c>
      <c r="S40" s="14">
        <f t="shared" si="19"/>
        <v>-1.3996762913474027E-9</v>
      </c>
      <c r="T40" s="14">
        <f t="shared" si="20"/>
        <v>0</v>
      </c>
      <c r="U40" s="14">
        <f t="shared" si="21"/>
        <v>0</v>
      </c>
    </row>
    <row r="41" spans="1:21" x14ac:dyDescent="0.3">
      <c r="A41" s="45" t="s">
        <v>48</v>
      </c>
      <c r="B41" s="46">
        <f t="shared" si="24"/>
        <v>0.35435396665735419</v>
      </c>
      <c r="C41" s="46">
        <f t="shared" si="22"/>
        <v>0.35435396665735419</v>
      </c>
      <c r="D41" s="46">
        <f t="shared" si="14"/>
        <v>0.35435396665735419</v>
      </c>
      <c r="E41" s="46">
        <f t="shared" si="15"/>
        <v>0.35435396665735419</v>
      </c>
      <c r="F41" s="46">
        <f t="shared" si="16"/>
        <v>0.35435396665735419</v>
      </c>
      <c r="G41" s="1"/>
      <c r="H41" s="6" t="s">
        <v>24</v>
      </c>
      <c r="I41" s="50">
        <v>2.3450942623276899E-6</v>
      </c>
      <c r="J41" s="50">
        <v>-7.8005421886501506E-6</v>
      </c>
      <c r="K41" s="50">
        <v>3.60965875401883E-6</v>
      </c>
      <c r="L41" s="50">
        <v>0</v>
      </c>
      <c r="M41" s="50">
        <v>0</v>
      </c>
      <c r="N41" s="1"/>
      <c r="O41" s="1"/>
      <c r="P41" s="6" t="str">
        <f t="shared" si="17"/>
        <v>C10*Z^3</v>
      </c>
      <c r="Q41" s="14">
        <f t="shared" si="23"/>
        <v>8.3099345404121889E-7</v>
      </c>
      <c r="R41" s="14">
        <f t="shared" si="18"/>
        <v>-2.7641530666262203E-6</v>
      </c>
      <c r="S41" s="14">
        <f t="shared" si="19"/>
        <v>1.2790968977660151E-6</v>
      </c>
      <c r="T41" s="14">
        <f t="shared" si="20"/>
        <v>0</v>
      </c>
      <c r="U41" s="14">
        <f t="shared" si="21"/>
        <v>0</v>
      </c>
    </row>
    <row r="42" spans="1:21" x14ac:dyDescent="0.3">
      <c r="A42" s="45" t="s">
        <v>49</v>
      </c>
      <c r="B42" s="46">
        <f>B32*B33</f>
        <v>0.25067202689490348</v>
      </c>
      <c r="C42" s="46">
        <f t="shared" si="22"/>
        <v>0.25067202689490348</v>
      </c>
      <c r="D42" s="46">
        <f t="shared" si="14"/>
        <v>0.25067202689490348</v>
      </c>
      <c r="E42" s="46">
        <f t="shared" si="15"/>
        <v>0.25067202689490348</v>
      </c>
      <c r="F42" s="46">
        <f t="shared" si="16"/>
        <v>0.25067202689490348</v>
      </c>
      <c r="G42" s="1"/>
      <c r="H42" s="6" t="s">
        <v>26</v>
      </c>
      <c r="I42" s="50">
        <v>-3.4341569213322698E-6</v>
      </c>
      <c r="J42" s="50">
        <v>1.1134873917302499E-5</v>
      </c>
      <c r="K42" s="50">
        <v>-4.1109211662460502E-6</v>
      </c>
      <c r="L42" s="50">
        <v>0</v>
      </c>
      <c r="M42" s="50">
        <v>0</v>
      </c>
      <c r="N42" s="1"/>
      <c r="O42" s="1"/>
      <c r="P42" s="6" t="str">
        <f t="shared" si="17"/>
        <v>C11*X*Y</v>
      </c>
      <c r="Q42" s="14">
        <f t="shared" si="23"/>
        <v>-8.6084707614552171E-7</v>
      </c>
      <c r="R42" s="14">
        <f t="shared" si="18"/>
        <v>2.7912014140694113E-6</v>
      </c>
      <c r="S42" s="14">
        <f t="shared" si="19"/>
        <v>-1.0304929411480578E-6</v>
      </c>
      <c r="T42" s="14">
        <f t="shared" si="20"/>
        <v>0</v>
      </c>
      <c r="U42" s="14">
        <f t="shared" si="21"/>
        <v>0</v>
      </c>
    </row>
    <row r="43" spans="1:21" x14ac:dyDescent="0.3">
      <c r="A43" s="45" t="s">
        <v>50</v>
      </c>
      <c r="B43" s="46">
        <f>B33*B34</f>
        <v>0.15335766705741255</v>
      </c>
      <c r="C43" s="46">
        <f t="shared" si="22"/>
        <v>0.15335766705741255</v>
      </c>
      <c r="D43" s="46">
        <f t="shared" si="14"/>
        <v>0.15335766705741255</v>
      </c>
      <c r="E43" s="46">
        <f t="shared" si="15"/>
        <v>0.15335766705741255</v>
      </c>
      <c r="F43" s="46">
        <f t="shared" si="16"/>
        <v>0.15335766705741255</v>
      </c>
      <c r="G43" s="1"/>
      <c r="H43" s="6" t="s">
        <v>59</v>
      </c>
      <c r="I43" s="51">
        <v>5.1727618292588297E-6</v>
      </c>
      <c r="J43" s="51">
        <v>-7.6791387481847393E-5</v>
      </c>
      <c r="K43" s="51">
        <v>4.1767692486727799E-5</v>
      </c>
      <c r="L43" s="51">
        <v>0</v>
      </c>
      <c r="M43" s="51">
        <v>0</v>
      </c>
      <c r="N43" s="1"/>
      <c r="O43" s="1"/>
      <c r="P43" s="6" t="str">
        <f t="shared" si="17"/>
        <v>C12*Y*Z</v>
      </c>
      <c r="Q43" s="14">
        <f t="shared" si="23"/>
        <v>7.932826863787679E-7</v>
      </c>
      <c r="R43" s="14">
        <f t="shared" si="18"/>
        <v>-1.177654803431791E-5</v>
      </c>
      <c r="S43" s="14">
        <f t="shared" si="19"/>
        <v>6.4053958781359939E-6</v>
      </c>
      <c r="T43" s="14">
        <f t="shared" si="20"/>
        <v>0</v>
      </c>
      <c r="U43" s="14">
        <f t="shared" si="21"/>
        <v>0</v>
      </c>
    </row>
    <row r="44" spans="1:21" x14ac:dyDescent="0.3">
      <c r="A44" s="45" t="s">
        <v>51</v>
      </c>
      <c r="B44" s="46">
        <f>B34*B32</f>
        <v>0.8185123662227769</v>
      </c>
      <c r="C44" s="46">
        <f t="shared" si="22"/>
        <v>0.8185123662227769</v>
      </c>
      <c r="D44" s="46">
        <f t="shared" si="14"/>
        <v>0.8185123662227769</v>
      </c>
      <c r="E44" s="46">
        <f t="shared" si="15"/>
        <v>0.8185123662227769</v>
      </c>
      <c r="F44" s="46">
        <f t="shared" si="16"/>
        <v>0.8185123662227769</v>
      </c>
      <c r="G44" s="1"/>
      <c r="H44" s="6" t="s">
        <v>60</v>
      </c>
      <c r="I44" s="51">
        <v>2.5337386203755599E-5</v>
      </c>
      <c r="J44" s="51">
        <v>-8.7426470221092206E-5</v>
      </c>
      <c r="K44" s="51">
        <v>3.8072520985512399E-5</v>
      </c>
      <c r="L44" s="51">
        <v>0</v>
      </c>
      <c r="M44" s="51">
        <v>0</v>
      </c>
      <c r="N44" s="1"/>
      <c r="O44" s="1"/>
      <c r="P44" s="6" t="str">
        <f t="shared" si="17"/>
        <v>C13*X*Z</v>
      </c>
      <c r="Q44" s="14">
        <f t="shared" si="23"/>
        <v>2.0738963935536338E-5</v>
      </c>
      <c r="R44" s="14">
        <f t="shared" si="18"/>
        <v>-7.1559647011171321E-5</v>
      </c>
      <c r="S44" s="14">
        <f t="shared" si="19"/>
        <v>3.1162829239918083E-5</v>
      </c>
      <c r="T44" s="14">
        <f t="shared" si="20"/>
        <v>0</v>
      </c>
      <c r="U44" s="14">
        <f t="shared" si="21"/>
        <v>0</v>
      </c>
    </row>
    <row r="45" spans="1:21" x14ac:dyDescent="0.3">
      <c r="A45" s="45" t="s">
        <v>52</v>
      </c>
      <c r="B45" s="46">
        <f>L54</f>
        <v>-3.0498047904907498E-3</v>
      </c>
      <c r="C45" s="46">
        <f t="shared" si="22"/>
        <v>-3.0498047904907498E-3</v>
      </c>
      <c r="D45" s="46">
        <f t="shared" si="14"/>
        <v>-3.0498047904907498E-3</v>
      </c>
      <c r="E45" s="46">
        <f t="shared" si="15"/>
        <v>-3.0498047904907498E-3</v>
      </c>
      <c r="F45" s="46">
        <f t="shared" si="16"/>
        <v>-3.0498047904907498E-3</v>
      </c>
      <c r="G45" s="1"/>
      <c r="H45" s="6" t="s">
        <v>61</v>
      </c>
      <c r="I45" s="51">
        <v>0</v>
      </c>
      <c r="J45" s="51">
        <v>0</v>
      </c>
      <c r="K45" s="51">
        <v>0</v>
      </c>
      <c r="L45" s="51">
        <v>0.99975688507050697</v>
      </c>
      <c r="M45" s="51">
        <v>6.2805256995843598E-5</v>
      </c>
      <c r="N45" s="1"/>
      <c r="O45" s="1"/>
      <c r="P45" s="6" t="str">
        <f t="shared" si="17"/>
        <v>C14*rx</v>
      </c>
      <c r="Q45" s="14">
        <f t="shared" si="23"/>
        <v>0</v>
      </c>
      <c r="R45" s="14">
        <f t="shared" si="18"/>
        <v>0</v>
      </c>
      <c r="S45" s="14">
        <f t="shared" si="19"/>
        <v>0</v>
      </c>
      <c r="T45" s="14">
        <f t="shared" si="20"/>
        <v>-3.0490633374141421E-3</v>
      </c>
      <c r="U45" s="14">
        <f t="shared" si="21"/>
        <v>-1.9154377365392649E-7</v>
      </c>
    </row>
    <row r="46" spans="1:21" x14ac:dyDescent="0.3">
      <c r="A46" s="45" t="s">
        <v>53</v>
      </c>
      <c r="B46" s="46">
        <f>M54</f>
        <v>5.3307765008232366E-2</v>
      </c>
      <c r="C46" s="46">
        <f t="shared" si="22"/>
        <v>5.3307765008232366E-2</v>
      </c>
      <c r="D46" s="46">
        <f t="shared" si="14"/>
        <v>5.3307765008232366E-2</v>
      </c>
      <c r="E46" s="46">
        <f t="shared" si="15"/>
        <v>5.3307765008232366E-2</v>
      </c>
      <c r="F46" s="46">
        <f t="shared" si="16"/>
        <v>5.3307765008232366E-2</v>
      </c>
      <c r="G46" s="1"/>
      <c r="H46" s="6" t="s">
        <v>62</v>
      </c>
      <c r="I46" s="51">
        <v>0</v>
      </c>
      <c r="J46" s="51">
        <v>0</v>
      </c>
      <c r="K46" s="51">
        <v>0</v>
      </c>
      <c r="L46" s="51">
        <v>-5.09109427394071E-5</v>
      </c>
      <c r="M46" s="51">
        <v>0.99996078451860004</v>
      </c>
      <c r="N46" s="1"/>
      <c r="O46" s="1"/>
      <c r="P46" s="6" t="str">
        <f t="shared" si="17"/>
        <v>C15*ry</v>
      </c>
      <c r="Q46" s="14">
        <f t="shared" si="23"/>
        <v>0</v>
      </c>
      <c r="R46" s="14">
        <f t="shared" si="18"/>
        <v>0</v>
      </c>
      <c r="S46" s="14">
        <f t="shared" si="19"/>
        <v>0</v>
      </c>
      <c r="T46" s="14">
        <f t="shared" si="20"/>
        <v>-2.7139485718998875E-6</v>
      </c>
      <c r="U46" s="14">
        <f t="shared" si="21"/>
        <v>5.3305674518565216E-2</v>
      </c>
    </row>
    <row r="47" spans="1:21" x14ac:dyDescent="0.3">
      <c r="A47" s="45">
        <v>1</v>
      </c>
      <c r="B47" s="46">
        <v>1</v>
      </c>
      <c r="C47" s="46">
        <f t="shared" si="22"/>
        <v>1</v>
      </c>
      <c r="D47" s="46">
        <f t="shared" si="14"/>
        <v>1</v>
      </c>
      <c r="E47" s="46">
        <f t="shared" si="15"/>
        <v>1</v>
      </c>
      <c r="F47" s="46">
        <f t="shared" si="16"/>
        <v>1</v>
      </c>
      <c r="G47" s="1"/>
      <c r="H47" s="6" t="s">
        <v>63</v>
      </c>
      <c r="I47" s="51">
        <v>0</v>
      </c>
      <c r="J47" s="51">
        <v>0</v>
      </c>
      <c r="K47" s="51">
        <v>0</v>
      </c>
      <c r="L47" s="51">
        <v>7.3650742746880001E-4</v>
      </c>
      <c r="M47" s="51">
        <v>2.0807405279945801E-3</v>
      </c>
      <c r="N47" s="1"/>
      <c r="O47" s="1"/>
      <c r="P47" s="6" t="str">
        <f t="shared" si="17"/>
        <v>C16*1</v>
      </c>
      <c r="Q47" s="14">
        <f t="shared" si="23"/>
        <v>0</v>
      </c>
      <c r="R47" s="14">
        <f t="shared" si="18"/>
        <v>0</v>
      </c>
      <c r="S47" s="14">
        <f t="shared" si="19"/>
        <v>0</v>
      </c>
      <c r="T47" s="14">
        <f t="shared" si="20"/>
        <v>7.3650742746880001E-4</v>
      </c>
      <c r="U47" s="14">
        <f t="shared" si="21"/>
        <v>2.0807405279945801E-3</v>
      </c>
    </row>
    <row r="48" spans="1:21" x14ac:dyDescent="0.3">
      <c r="A48" s="45" t="s">
        <v>54</v>
      </c>
      <c r="B48" s="47">
        <f>B45^2</f>
        <v>9.3013092601003263E-6</v>
      </c>
      <c r="C48" s="47">
        <f t="shared" si="22"/>
        <v>9.3013092601003263E-6</v>
      </c>
      <c r="D48" s="47">
        <f t="shared" si="14"/>
        <v>9.3013092601003263E-6</v>
      </c>
      <c r="E48" s="47">
        <f t="shared" si="15"/>
        <v>9.3013092601003263E-6</v>
      </c>
      <c r="F48" s="47">
        <f t="shared" si="16"/>
        <v>9.3013092601003263E-6</v>
      </c>
      <c r="G48" s="1"/>
      <c r="H48" s="6" t="s">
        <v>64</v>
      </c>
      <c r="I48" s="51">
        <v>0</v>
      </c>
      <c r="J48" s="51">
        <v>0</v>
      </c>
      <c r="K48" s="51">
        <v>0</v>
      </c>
      <c r="L48" s="51">
        <v>-3.3428062640227097E-5</v>
      </c>
      <c r="M48" s="51">
        <v>-7.0305351196105704E-7</v>
      </c>
      <c r="N48" s="1"/>
      <c r="O48" s="1"/>
      <c r="P48" s="6" t="str">
        <f t="shared" si="17"/>
        <v>C17*rx^2</v>
      </c>
      <c r="Q48" s="14">
        <f t="shared" si="23"/>
        <v>0</v>
      </c>
      <c r="R48" s="14">
        <f t="shared" si="18"/>
        <v>0</v>
      </c>
      <c r="S48" s="14">
        <f t="shared" si="19"/>
        <v>0</v>
      </c>
      <c r="T48" s="14">
        <f t="shared" si="20"/>
        <v>-3.1092474858275807E-10</v>
      </c>
      <c r="U48" s="14">
        <f t="shared" si="21"/>
        <v>-6.5393181411494354E-12</v>
      </c>
    </row>
    <row r="49" spans="1:21" x14ac:dyDescent="0.3">
      <c r="A49" s="45" t="s">
        <v>55</v>
      </c>
      <c r="B49" s="47">
        <f>B46^2</f>
        <v>2.8417178101729232E-3</v>
      </c>
      <c r="C49" s="47">
        <f t="shared" si="22"/>
        <v>2.8417178101729232E-3</v>
      </c>
      <c r="D49" s="47">
        <f t="shared" si="14"/>
        <v>2.8417178101729232E-3</v>
      </c>
      <c r="E49" s="47">
        <f t="shared" si="15"/>
        <v>2.8417178101729232E-3</v>
      </c>
      <c r="F49" s="47">
        <f t="shared" si="16"/>
        <v>2.8417178101729232E-3</v>
      </c>
      <c r="G49" s="1"/>
      <c r="H49" s="6" t="s">
        <v>65</v>
      </c>
      <c r="I49" s="51">
        <v>0</v>
      </c>
      <c r="J49" s="51">
        <v>0</v>
      </c>
      <c r="K49" s="51">
        <v>0</v>
      </c>
      <c r="L49" s="51">
        <v>1.2799066261718799E-5</v>
      </c>
      <c r="M49" s="51">
        <v>-1.3667095999411601E-5</v>
      </c>
      <c r="N49" s="1"/>
      <c r="O49" s="1"/>
      <c r="P49" s="6" t="str">
        <f t="shared" si="17"/>
        <v>C18*ry^2</v>
      </c>
      <c r="Q49" s="14">
        <f t="shared" si="23"/>
        <v>0</v>
      </c>
      <c r="R49" s="14">
        <f t="shared" si="18"/>
        <v>0</v>
      </c>
      <c r="S49" s="14">
        <f t="shared" si="19"/>
        <v>0</v>
      </c>
      <c r="T49" s="14">
        <f t="shared" si="20"/>
        <v>3.6371334549509689E-8</v>
      </c>
      <c r="U49" s="14">
        <f t="shared" si="21"/>
        <v>-3.8838030114871051E-8</v>
      </c>
    </row>
    <row r="50" spans="1:21" x14ac:dyDescent="0.3">
      <c r="A50" s="45" t="s">
        <v>56</v>
      </c>
      <c r="B50" s="47">
        <f>B45^3</f>
        <v>-2.8367177539289948E-8</v>
      </c>
      <c r="C50" s="47">
        <f t="shared" si="22"/>
        <v>-2.8367177539289948E-8</v>
      </c>
      <c r="D50" s="47">
        <f t="shared" si="14"/>
        <v>-2.8367177539289948E-8</v>
      </c>
      <c r="E50" s="47">
        <f t="shared" si="15"/>
        <v>-2.8367177539289948E-8</v>
      </c>
      <c r="F50" s="47">
        <f t="shared" si="16"/>
        <v>-2.8367177539289948E-8</v>
      </c>
      <c r="G50" s="1"/>
      <c r="H50" s="6" t="s">
        <v>66</v>
      </c>
      <c r="I50" s="51">
        <v>0</v>
      </c>
      <c r="J50" s="51">
        <v>0</v>
      </c>
      <c r="K50" s="51">
        <v>0</v>
      </c>
      <c r="L50" s="51">
        <v>1.5386820061932899E-5</v>
      </c>
      <c r="M50" s="51">
        <v>4.8943179151974804E-6</v>
      </c>
      <c r="N50" s="1"/>
      <c r="O50" s="1"/>
      <c r="P50" s="6" t="str">
        <f t="shared" si="17"/>
        <v>C19*rx^3</v>
      </c>
      <c r="Q50" s="14">
        <f t="shared" si="23"/>
        <v>0</v>
      </c>
      <c r="R50" s="14">
        <f t="shared" si="18"/>
        <v>0</v>
      </c>
      <c r="S50" s="14">
        <f t="shared" si="19"/>
        <v>0</v>
      </c>
      <c r="T50" s="14">
        <f t="shared" si="20"/>
        <v>-4.3648065646195887E-13</v>
      </c>
      <c r="U50" s="14">
        <f t="shared" si="21"/>
        <v>-1.3883798523413437E-13</v>
      </c>
    </row>
    <row r="51" spans="1:21" x14ac:dyDescent="0.3">
      <c r="A51" s="45" t="s">
        <v>57</v>
      </c>
      <c r="B51" s="47">
        <f>B46^3</f>
        <v>1.5148562524440687E-4</v>
      </c>
      <c r="C51" s="47">
        <f t="shared" si="22"/>
        <v>1.5148562524440687E-4</v>
      </c>
      <c r="D51" s="47">
        <f t="shared" si="14"/>
        <v>1.5148562524440687E-4</v>
      </c>
      <c r="E51" s="47">
        <f t="shared" si="15"/>
        <v>1.5148562524440687E-4</v>
      </c>
      <c r="F51" s="47">
        <f t="shared" si="16"/>
        <v>1.5148562524440687E-4</v>
      </c>
      <c r="G51" s="1"/>
      <c r="H51" s="6" t="s">
        <v>67</v>
      </c>
      <c r="I51" s="51">
        <v>0</v>
      </c>
      <c r="J51" s="51">
        <v>0</v>
      </c>
      <c r="K51" s="51">
        <v>0</v>
      </c>
      <c r="L51" s="51">
        <v>-1.00352528082686E-6</v>
      </c>
      <c r="M51" s="51">
        <v>-2.3991436856210297E-7</v>
      </c>
      <c r="N51" s="1"/>
      <c r="O51" s="1"/>
      <c r="P51" s="6" t="str">
        <f t="shared" si="17"/>
        <v>C20*ry^3</v>
      </c>
      <c r="Q51" s="14">
        <f t="shared" si="23"/>
        <v>0</v>
      </c>
      <c r="R51" s="14">
        <f t="shared" si="18"/>
        <v>0</v>
      </c>
      <c r="S51" s="14">
        <f t="shared" si="19"/>
        <v>0</v>
      </c>
      <c r="T51" s="14">
        <f t="shared" si="20"/>
        <v>-1.5201965461462588E-10</v>
      </c>
      <c r="U51" s="14">
        <f t="shared" si="21"/>
        <v>-3.6343578126747242E-11</v>
      </c>
    </row>
    <row r="52" spans="1:21" x14ac:dyDescent="0.3">
      <c r="A52" s="45" t="s">
        <v>58</v>
      </c>
      <c r="B52" s="47">
        <f>B45*B46</f>
        <v>-1.6257827709246223E-4</v>
      </c>
      <c r="C52" s="47">
        <f t="shared" si="22"/>
        <v>-1.6257827709246223E-4</v>
      </c>
      <c r="D52" s="47">
        <f t="shared" si="14"/>
        <v>-1.6257827709246223E-4</v>
      </c>
      <c r="E52" s="47">
        <f t="shared" si="15"/>
        <v>-1.6257827709246223E-4</v>
      </c>
      <c r="F52" s="47">
        <f t="shared" si="16"/>
        <v>-1.6257827709246223E-4</v>
      </c>
      <c r="G52" s="1"/>
      <c r="H52" s="6" t="s">
        <v>68</v>
      </c>
      <c r="I52" s="51">
        <v>0</v>
      </c>
      <c r="J52" s="51">
        <v>0</v>
      </c>
      <c r="K52" s="51">
        <v>0</v>
      </c>
      <c r="L52" s="51">
        <v>-1.98527966541008E-5</v>
      </c>
      <c r="M52" s="51">
        <v>-1.9854276368069098E-6</v>
      </c>
      <c r="N52" s="1"/>
      <c r="O52" s="1"/>
      <c r="P52" s="6" t="str">
        <f t="shared" si="17"/>
        <v>C21*rx*ry</v>
      </c>
      <c r="Q52" s="14">
        <f t="shared" si="23"/>
        <v>0</v>
      </c>
      <c r="R52" s="14">
        <f t="shared" si="18"/>
        <v>0</v>
      </c>
      <c r="S52" s="14">
        <f t="shared" si="19"/>
        <v>0</v>
      </c>
      <c r="T52" s="14">
        <f t="shared" si="20"/>
        <v>3.2276334754907069E-9</v>
      </c>
      <c r="U52" s="14">
        <f t="shared" si="21"/>
        <v>3.2278740448382627E-10</v>
      </c>
    </row>
    <row r="53" spans="1:21" x14ac:dyDescent="0.3">
      <c r="A53" s="1"/>
      <c r="B53" s="1"/>
      <c r="C53" s="1"/>
      <c r="D53" s="1"/>
      <c r="E53" s="1"/>
      <c r="F53" s="1"/>
      <c r="G53" s="1"/>
      <c r="H53" s="1"/>
      <c r="I53" s="15" t="s">
        <v>4</v>
      </c>
      <c r="J53" s="15" t="s">
        <v>5</v>
      </c>
      <c r="K53" s="15" t="s">
        <v>6</v>
      </c>
      <c r="L53" s="15" t="s">
        <v>7</v>
      </c>
      <c r="M53" s="15" t="s">
        <v>8</v>
      </c>
      <c r="N53" s="1"/>
      <c r="O53" s="1"/>
      <c r="P53" s="1" t="s">
        <v>36</v>
      </c>
      <c r="Q53" s="8" t="s">
        <v>4</v>
      </c>
      <c r="R53" s="8" t="s">
        <v>5</v>
      </c>
      <c r="S53" s="8" t="s">
        <v>6</v>
      </c>
      <c r="T53" s="16" t="s">
        <v>7</v>
      </c>
      <c r="U53" s="16" t="s">
        <v>8</v>
      </c>
    </row>
    <row r="54" spans="1:21" ht="25.2" customHeight="1" x14ac:dyDescent="0.3">
      <c r="A54" s="1"/>
      <c r="B54" s="1"/>
      <c r="C54" s="1"/>
      <c r="D54" s="1"/>
      <c r="E54" s="1"/>
      <c r="F54" s="1"/>
      <c r="G54" s="1"/>
      <c r="H54" s="17" t="s">
        <v>37</v>
      </c>
      <c r="I54" s="42">
        <v>1.1566788973526672</v>
      </c>
      <c r="J54" s="42">
        <v>0.21671704002608294</v>
      </c>
      <c r="K54" s="42">
        <v>0.70764009622388357</v>
      </c>
      <c r="L54" s="42">
        <v>-3.0498047904907498E-3</v>
      </c>
      <c r="M54" s="42">
        <v>5.3307765008232366E-2</v>
      </c>
      <c r="N54" s="20"/>
      <c r="O54" s="1"/>
      <c r="P54" s="6" t="s">
        <v>38</v>
      </c>
      <c r="Q54" s="31">
        <f>SUM(Q32:Q52)</f>
        <v>1.1334437530767765</v>
      </c>
      <c r="R54" s="31">
        <f t="shared" ref="R54:U54" si="25">SUM(R32:R52)</f>
        <v>0.25021849000462287</v>
      </c>
      <c r="S54" s="31">
        <f t="shared" si="25"/>
        <v>0.69413226163508024</v>
      </c>
      <c r="T54" s="31">
        <f t="shared" si="25"/>
        <v>-2.3152307229301009E-3</v>
      </c>
      <c r="U54" s="31">
        <f t="shared" si="25"/>
        <v>5.5386184944521695E-2</v>
      </c>
    </row>
    <row r="55" spans="1:21" ht="31.2" x14ac:dyDescent="0.3">
      <c r="A55" s="1"/>
      <c r="B55" s="1"/>
      <c r="C55" s="1"/>
      <c r="D55" s="1"/>
      <c r="E55" s="1"/>
      <c r="F55" s="1"/>
      <c r="G55" s="1"/>
      <c r="H55" s="6" t="s">
        <v>39</v>
      </c>
      <c r="I55" s="44">
        <f>Q54</f>
        <v>1.1334437530767765</v>
      </c>
      <c r="J55" s="44">
        <f>R54</f>
        <v>0.25021849000462287</v>
      </c>
      <c r="K55" s="44">
        <f>S54</f>
        <v>0.69413226163508024</v>
      </c>
      <c r="L55" s="44">
        <f>T54</f>
        <v>-2.3152307229301009E-3</v>
      </c>
      <c r="M55" s="44">
        <f>U54</f>
        <v>5.5386184944521695E-2</v>
      </c>
      <c r="N55" s="1"/>
      <c r="O55" s="1"/>
      <c r="P55" s="1" t="s">
        <v>69</v>
      </c>
      <c r="Q55" s="52">
        <f>Q54-I27</f>
        <v>3.5257641251007499E-10</v>
      </c>
      <c r="R55" s="52">
        <f t="shared" ref="R55:U55" si="26">R54-J27</f>
        <v>3.0693891872601853E-11</v>
      </c>
      <c r="S55" s="52">
        <f t="shared" si="26"/>
        <v>2.2106028119139864E-10</v>
      </c>
      <c r="T55" s="52">
        <f t="shared" si="26"/>
        <v>2.0945772893909975E-10</v>
      </c>
      <c r="U55" s="52">
        <f t="shared" si="26"/>
        <v>8.2451961924689954E-12</v>
      </c>
    </row>
    <row r="56" spans="1:21" x14ac:dyDescent="0.3">
      <c r="A56" s="1"/>
      <c r="B56" s="2"/>
      <c r="C56" s="2"/>
      <c r="D56" s="2"/>
      <c r="E56" s="2"/>
      <c r="F56" s="2"/>
      <c r="G56" s="2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3">
      <c r="A57" s="1"/>
      <c r="B57" s="2"/>
      <c r="C57" s="2"/>
      <c r="D57" s="2"/>
      <c r="E57" s="2"/>
      <c r="F57" s="2"/>
      <c r="G57" s="2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ht="31.5" customHeight="1" x14ac:dyDescent="0.3"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3"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3"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3"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x14ac:dyDescent="0.3"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3"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x14ac:dyDescent="0.3"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7:21" x14ac:dyDescent="0.3"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7:21" ht="31.5" customHeight="1" x14ac:dyDescent="0.3"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7:21" x14ac:dyDescent="0.3">
      <c r="G67" s="35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7:21" x14ac:dyDescent="0.3">
      <c r="G68" s="35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7:21" x14ac:dyDescent="0.3">
      <c r="G69" s="35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7:21" x14ac:dyDescent="0.3">
      <c r="G70" s="35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7:21" x14ac:dyDescent="0.3">
      <c r="G71" s="35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7:21" x14ac:dyDescent="0.3"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7:21" x14ac:dyDescent="0.3"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7:21" x14ac:dyDescent="0.3"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7:21" x14ac:dyDescent="0.3"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7:21" x14ac:dyDescent="0.3"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7:21" x14ac:dyDescent="0.3"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7:21" x14ac:dyDescent="0.3"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7:21" x14ac:dyDescent="0.3"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7:21" x14ac:dyDescent="0.3"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8:21" x14ac:dyDescent="0.3"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8:21" x14ac:dyDescent="0.3"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8:21" x14ac:dyDescent="0.3"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8:21" x14ac:dyDescent="0.3"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8:21" x14ac:dyDescent="0.3"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8:21" x14ac:dyDescent="0.3"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8:21" x14ac:dyDescent="0.3"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8:21" x14ac:dyDescent="0.3"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8:21" x14ac:dyDescent="0.3"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8:21" x14ac:dyDescent="0.3"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8:21" x14ac:dyDescent="0.3">
      <c r="H91" s="36"/>
      <c r="I91" s="36"/>
      <c r="J91" s="36"/>
      <c r="K91" s="36"/>
      <c r="L91" s="36"/>
      <c r="M91"/>
      <c r="N91"/>
      <c r="O91"/>
      <c r="P91"/>
      <c r="Q91"/>
      <c r="R91"/>
      <c r="S91"/>
      <c r="T91"/>
      <c r="U91"/>
    </row>
    <row r="92" spans="8:21" x14ac:dyDescent="0.3">
      <c r="H92" s="37"/>
      <c r="I92" s="37"/>
      <c r="J92" s="37"/>
      <c r="K92" s="37"/>
      <c r="L92" s="37"/>
      <c r="M92"/>
      <c r="N92"/>
      <c r="O92"/>
      <c r="P92"/>
      <c r="Q92"/>
      <c r="R92"/>
      <c r="S92"/>
      <c r="T92"/>
      <c r="U92"/>
    </row>
    <row r="93" spans="8:21" x14ac:dyDescent="0.3"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8:21" x14ac:dyDescent="0.3"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8:21" x14ac:dyDescent="0.3"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8:21" x14ac:dyDescent="0.3"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s="3" customFormat="1" x14ac:dyDescent="0.3">
      <c r="A97"/>
      <c r="B97" s="34"/>
      <c r="C97" s="34"/>
      <c r="D97" s="34"/>
      <c r="E97" s="34"/>
      <c r="F97" s="34"/>
      <c r="H97"/>
      <c r="I97"/>
    </row>
    <row r="98" spans="1:21" s="3" customFormat="1" x14ac:dyDescent="0.3">
      <c r="A98"/>
      <c r="B98" s="34"/>
      <c r="C98" s="34"/>
      <c r="D98" s="34"/>
      <c r="E98" s="34"/>
      <c r="F98" s="34"/>
      <c r="H98"/>
      <c r="I98"/>
    </row>
    <row r="99" spans="1:21" x14ac:dyDescent="0.3"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s="3" customFormat="1" x14ac:dyDescent="0.3">
      <c r="A100"/>
      <c r="B100" s="34"/>
      <c r="C100" s="34"/>
      <c r="D100" s="34"/>
      <c r="E100" s="34"/>
      <c r="F100" s="34"/>
      <c r="H100"/>
      <c r="I100"/>
    </row>
    <row r="101" spans="1:21" x14ac:dyDescent="0.3">
      <c r="A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3">
      <c r="A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3">
      <c r="A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3">
      <c r="A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3">
      <c r="A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3">
      <c r="A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3">
      <c r="A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3">
      <c r="A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3">
      <c r="A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3">
      <c r="A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3">
      <c r="A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3">
      <c r="A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3">
      <c r="A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3">
      <c r="A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3">
      <c r="A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3">
      <c r="A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s="3" customFormat="1" x14ac:dyDescent="0.3">
      <c r="A117"/>
      <c r="B117" s="34"/>
      <c r="C117" s="34"/>
      <c r="D117" s="34"/>
      <c r="E117" s="34"/>
      <c r="F117" s="34"/>
      <c r="H117"/>
      <c r="I117"/>
    </row>
    <row r="118" spans="1:21" s="3" customFormat="1" x14ac:dyDescent="0.3">
      <c r="A118"/>
      <c r="B118" s="34"/>
      <c r="C118" s="34"/>
      <c r="D118" s="34"/>
      <c r="E118" s="34"/>
      <c r="F118" s="34"/>
      <c r="H118"/>
      <c r="I118"/>
    </row>
    <row r="119" spans="1:21" s="3" customFormat="1" x14ac:dyDescent="0.3">
      <c r="A119"/>
      <c r="B119" s="34"/>
      <c r="C119" s="34"/>
      <c r="D119" s="34"/>
      <c r="E119" s="34"/>
      <c r="F119" s="34"/>
      <c r="H119"/>
      <c r="I119"/>
    </row>
    <row r="120" spans="1:21" s="3" customFormat="1" x14ac:dyDescent="0.3">
      <c r="A120"/>
      <c r="B120" s="34"/>
      <c r="C120" s="34"/>
      <c r="D120" s="34"/>
      <c r="E120" s="34"/>
      <c r="F120" s="34"/>
      <c r="H120"/>
      <c r="I120"/>
    </row>
    <row r="121" spans="1:21" s="3" customFormat="1" x14ac:dyDescent="0.3">
      <c r="A121"/>
      <c r="B121" s="34"/>
      <c r="C121" s="34"/>
      <c r="D121" s="34"/>
      <c r="E121" s="34"/>
      <c r="F121" s="34"/>
      <c r="H121"/>
      <c r="I121"/>
    </row>
    <row r="122" spans="1:21" s="3" customFormat="1" x14ac:dyDescent="0.3">
      <c r="A122"/>
      <c r="B122" s="34"/>
      <c r="C122" s="34"/>
      <c r="D122" s="34"/>
      <c r="E122" s="34"/>
      <c r="F122" s="34"/>
      <c r="H122"/>
      <c r="I122"/>
    </row>
    <row r="123" spans="1:21" s="3" customFormat="1" x14ac:dyDescent="0.3">
      <c r="A123"/>
      <c r="B123" s="34"/>
      <c r="C123" s="34"/>
      <c r="D123" s="34"/>
      <c r="E123" s="34"/>
      <c r="F123" s="34"/>
      <c r="H123"/>
      <c r="I123"/>
    </row>
    <row r="124" spans="1:21" s="3" customFormat="1" x14ac:dyDescent="0.3">
      <c r="A124"/>
      <c r="B124" s="34"/>
      <c r="C124" s="34"/>
      <c r="D124" s="34"/>
      <c r="E124" s="34"/>
      <c r="F124" s="34"/>
      <c r="H124"/>
      <c r="I124"/>
    </row>
    <row r="125" spans="1:21" s="3" customFormat="1" x14ac:dyDescent="0.3">
      <c r="A125"/>
      <c r="B125" s="34"/>
      <c r="C125" s="34"/>
      <c r="D125" s="34"/>
      <c r="E125" s="34"/>
      <c r="F125" s="34"/>
      <c r="H125"/>
      <c r="I125"/>
    </row>
    <row r="126" spans="1:21" x14ac:dyDescent="0.3"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45" spans="17:21" x14ac:dyDescent="0.3">
      <c r="Q145" s="34"/>
      <c r="R145" s="34"/>
      <c r="S145" s="34"/>
      <c r="T145" s="34"/>
      <c r="U145" s="34"/>
    </row>
    <row r="146" spans="17:21" x14ac:dyDescent="0.3">
      <c r="Q146" s="34"/>
      <c r="R146" s="34"/>
      <c r="S146" s="34"/>
      <c r="T146" s="34"/>
      <c r="U146" s="34"/>
    </row>
    <row r="147" spans="17:21" x14ac:dyDescent="0.3">
      <c r="Q147" s="34"/>
      <c r="R147" s="34"/>
      <c r="S147" s="34"/>
      <c r="T147" s="34"/>
      <c r="U147" s="34"/>
    </row>
    <row r="148" spans="17:21" x14ac:dyDescent="0.3">
      <c r="Q148" s="34"/>
      <c r="R148" s="34"/>
      <c r="S148" s="34"/>
      <c r="T148" s="34"/>
      <c r="U148" s="34"/>
    </row>
    <row r="149" spans="17:21" x14ac:dyDescent="0.3">
      <c r="Q149" s="34"/>
      <c r="R149" s="34"/>
      <c r="S149" s="34"/>
      <c r="T149" s="34"/>
      <c r="U149" s="34"/>
    </row>
    <row r="150" spans="17:21" x14ac:dyDescent="0.3">
      <c r="Q150" s="34"/>
      <c r="R150" s="34"/>
      <c r="S150" s="34"/>
      <c r="T150" s="34"/>
      <c r="U150" s="34"/>
    </row>
    <row r="151" spans="17:21" x14ac:dyDescent="0.3">
      <c r="Q151" s="34"/>
      <c r="R151" s="34"/>
      <c r="S151" s="34"/>
      <c r="T151" s="34"/>
      <c r="U151" s="34"/>
    </row>
    <row r="152" spans="17:21" x14ac:dyDescent="0.3">
      <c r="Q152" s="34"/>
      <c r="R152" s="34"/>
      <c r="S152" s="34"/>
      <c r="T152" s="34"/>
      <c r="U152" s="34"/>
    </row>
    <row r="153" spans="17:21" x14ac:dyDescent="0.3">
      <c r="Q153" s="34"/>
      <c r="R153" s="34"/>
      <c r="S153" s="34"/>
      <c r="T153" s="34"/>
      <c r="U153" s="34"/>
    </row>
    <row r="154" spans="17:21" x14ac:dyDescent="0.3">
      <c r="Q154" s="34"/>
      <c r="R154" s="34"/>
      <c r="S154" s="34"/>
      <c r="T154" s="34"/>
      <c r="U154" s="34"/>
    </row>
    <row r="155" spans="17:21" x14ac:dyDescent="0.3">
      <c r="Q155" s="34"/>
      <c r="R155" s="34"/>
      <c r="S155" s="34"/>
      <c r="T155" s="34"/>
      <c r="U155" s="34"/>
    </row>
    <row r="156" spans="17:21" x14ac:dyDescent="0.3">
      <c r="Q156" s="34"/>
      <c r="R156" s="34"/>
      <c r="S156" s="34"/>
      <c r="T156" s="34"/>
      <c r="U156" s="34"/>
    </row>
    <row r="157" spans="17:21" x14ac:dyDescent="0.3">
      <c r="Q157" s="34"/>
      <c r="R157" s="34"/>
      <c r="S157" s="34"/>
      <c r="T157" s="34"/>
      <c r="U157" s="34"/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C0B0-140B-496A-A15E-11F8F15AC581}">
  <dimension ref="A1:U137"/>
  <sheetViews>
    <sheetView zoomScale="70" zoomScaleNormal="70" workbookViewId="0">
      <selection activeCell="H4" sqref="H4:H22"/>
    </sheetView>
  </sheetViews>
  <sheetFormatPr defaultColWidth="8.69921875" defaultRowHeight="15.6" x14ac:dyDescent="0.3"/>
  <cols>
    <col min="1" max="1" width="9.69921875" style="3" customWidth="1"/>
    <col min="2" max="2" width="10.19921875" style="34" bestFit="1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10" style="3" bestFit="1" customWidth="1"/>
    <col min="23" max="23" width="11" customWidth="1"/>
    <col min="24" max="24" width="9.19921875" bestFit="1" customWidth="1"/>
    <col min="25" max="25" width="9.69921875" bestFit="1" customWidth="1"/>
    <col min="26" max="26" width="9" bestFit="1" customWidth="1"/>
    <col min="27" max="27" width="9.19921875" bestFit="1" customWidth="1"/>
    <col min="28" max="28" width="9" bestFit="1" customWidth="1"/>
    <col min="29" max="33" width="9" customWidth="1"/>
  </cols>
  <sheetData>
    <row r="1" spans="1:21" x14ac:dyDescent="0.3">
      <c r="A1" s="38" t="s">
        <v>41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9" t="s">
        <v>9</v>
      </c>
      <c r="B5" s="10">
        <f>I17</f>
        <v>111.1313</v>
      </c>
      <c r="C5" s="10">
        <f>B5</f>
        <v>111.1313</v>
      </c>
      <c r="D5" s="10">
        <f t="shared" ref="D5:F5" si="0">C5</f>
        <v>111.1313</v>
      </c>
      <c r="E5" s="10">
        <f t="shared" si="0"/>
        <v>111.1313</v>
      </c>
      <c r="F5" s="10">
        <f t="shared" si="0"/>
        <v>111.1313</v>
      </c>
      <c r="G5" s="1"/>
      <c r="H5" s="6" t="s">
        <v>10</v>
      </c>
      <c r="I5" s="11">
        <v>1.00066331775217</v>
      </c>
      <c r="J5" s="11">
        <v>-1.8632702959586701E-4</v>
      </c>
      <c r="K5" s="11">
        <v>-3.7236500184224298E-4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4">
        <f>B5*I5</f>
        <v>111.20501536411173</v>
      </c>
      <c r="R5" s="10">
        <f t="shared" ref="R5:U15" si="2">C5*J5</f>
        <v>-2.0706765024127174E-2</v>
      </c>
      <c r="S5" s="10">
        <f t="shared" si="2"/>
        <v>-4.1381406729230859E-2</v>
      </c>
      <c r="T5" s="12">
        <f t="shared" si="2"/>
        <v>0</v>
      </c>
      <c r="U5" s="12">
        <f t="shared" si="2"/>
        <v>0</v>
      </c>
    </row>
    <row r="6" spans="1:21" x14ac:dyDescent="0.3">
      <c r="A6" s="9" t="s">
        <v>11</v>
      </c>
      <c r="B6" s="10">
        <f>J17</f>
        <v>-45.02675</v>
      </c>
      <c r="C6" s="10">
        <f t="shared" ref="C6:F15" si="3">B6</f>
        <v>-45.02675</v>
      </c>
      <c r="D6" s="10">
        <f t="shared" si="3"/>
        <v>-45.02675</v>
      </c>
      <c r="E6" s="10">
        <f t="shared" si="3"/>
        <v>-45.02675</v>
      </c>
      <c r="F6" s="10">
        <f t="shared" si="3"/>
        <v>-45.02675</v>
      </c>
      <c r="G6" s="1"/>
      <c r="H6" s="6" t="s">
        <v>12</v>
      </c>
      <c r="I6" s="11">
        <v>3.8836216829225397E-5</v>
      </c>
      <c r="J6" s="11">
        <v>1.00058848867175</v>
      </c>
      <c r="K6" s="11">
        <v>-5.8617491854348201E-4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4">
        <f t="shared" ref="Q6:Q15" si="4">B6*I6</f>
        <v>-1.7486686261153246E-3</v>
      </c>
      <c r="R6" s="10">
        <f t="shared" si="2"/>
        <v>-45.053247732300719</v>
      </c>
      <c r="S6" s="10">
        <f t="shared" si="2"/>
        <v>2.6393551513527728E-2</v>
      </c>
      <c r="T6" s="12">
        <f t="shared" si="2"/>
        <v>0</v>
      </c>
      <c r="U6" s="12">
        <f t="shared" si="2"/>
        <v>0</v>
      </c>
    </row>
    <row r="7" spans="1:21" x14ac:dyDescent="0.3">
      <c r="A7" s="9" t="s">
        <v>13</v>
      </c>
      <c r="B7" s="10">
        <f>K17</f>
        <v>22.084399999999999</v>
      </c>
      <c r="C7" s="10">
        <f t="shared" si="3"/>
        <v>22.084399999999999</v>
      </c>
      <c r="D7" s="10">
        <f t="shared" si="3"/>
        <v>22.084399999999999</v>
      </c>
      <c r="E7" s="10">
        <f t="shared" si="3"/>
        <v>22.084399999999999</v>
      </c>
      <c r="F7" s="10">
        <f t="shared" si="3"/>
        <v>22.084399999999999</v>
      </c>
      <c r="G7" s="1"/>
      <c r="H7" s="6" t="s">
        <v>14</v>
      </c>
      <c r="I7" s="11">
        <v>8.9967410285974497E-4</v>
      </c>
      <c r="J7" s="11">
        <v>-1.1899273058784399E-3</v>
      </c>
      <c r="K7" s="11">
        <v>0.99729741787917103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4">
        <f t="shared" si="4"/>
        <v>1.9868762757195752E-2</v>
      </c>
      <c r="R7" s="10">
        <f t="shared" si="2"/>
        <v>-2.6278830593941815E-2</v>
      </c>
      <c r="S7" s="10">
        <f t="shared" si="2"/>
        <v>22.024715095410762</v>
      </c>
      <c r="T7" s="12">
        <f t="shared" si="2"/>
        <v>0</v>
      </c>
      <c r="U7" s="12">
        <f t="shared" si="2"/>
        <v>0</v>
      </c>
    </row>
    <row r="8" spans="1:21" x14ac:dyDescent="0.3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2.60674605557022E-2</v>
      </c>
      <c r="J8" s="11">
        <v>-3.5320348950670502E-2</v>
      </c>
      <c r="K8" s="11">
        <v>-5.2673025047074801E-2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4">
        <f t="shared" si="4"/>
        <v>2.60674605557022E-2</v>
      </c>
      <c r="R8" s="10">
        <f t="shared" si="2"/>
        <v>-3.5320348950670502E-2</v>
      </c>
      <c r="S8" s="10">
        <f t="shared" si="2"/>
        <v>-5.2673025047074801E-2</v>
      </c>
      <c r="T8" s="12">
        <f t="shared" si="2"/>
        <v>0</v>
      </c>
      <c r="U8" s="12">
        <f t="shared" si="2"/>
        <v>0</v>
      </c>
    </row>
    <row r="9" spans="1:21" x14ac:dyDescent="0.3">
      <c r="A9" s="9" t="s">
        <v>7</v>
      </c>
      <c r="B9" s="10">
        <f>L17</f>
        <v>-4.8567</v>
      </c>
      <c r="C9" s="10">
        <f t="shared" si="3"/>
        <v>-4.8567</v>
      </c>
      <c r="D9" s="10">
        <f t="shared" si="3"/>
        <v>-4.8567</v>
      </c>
      <c r="E9" s="10">
        <f t="shared" si="3"/>
        <v>-4.8567</v>
      </c>
      <c r="F9" s="10">
        <f t="shared" si="3"/>
        <v>-4.8567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0.99962484791477801</v>
      </c>
      <c r="M9" s="11">
        <v>1.17597875821841E-3</v>
      </c>
      <c r="N9" s="1"/>
      <c r="O9" s="1"/>
      <c r="P9" s="6" t="str">
        <f t="shared" ref="P9:P15" si="5">CONCATENATE(H9,"*",A9)</f>
        <v>C5*Rx</v>
      </c>
      <c r="Q9" s="14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-4.8548779988677024</v>
      </c>
      <c r="U9" s="14">
        <f t="shared" si="2"/>
        <v>-5.7113760350393514E-3</v>
      </c>
    </row>
    <row r="10" spans="1:21" x14ac:dyDescent="0.3">
      <c r="A10" s="9" t="s">
        <v>8</v>
      </c>
      <c r="B10" s="13">
        <f>M17</f>
        <v>-10.5982</v>
      </c>
      <c r="C10" s="10">
        <f t="shared" si="3"/>
        <v>-10.5982</v>
      </c>
      <c r="D10" s="10">
        <f t="shared" si="3"/>
        <v>-10.5982</v>
      </c>
      <c r="E10" s="10">
        <f t="shared" si="3"/>
        <v>-10.5982</v>
      </c>
      <c r="F10" s="10">
        <f t="shared" si="3"/>
        <v>-10.5982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-6.0253426392082503E-4</v>
      </c>
      <c r="M10" s="11">
        <v>0.99986454759913901</v>
      </c>
      <c r="N10" s="1"/>
      <c r="O10" s="1"/>
      <c r="P10" s="6" t="str">
        <f t="shared" si="5"/>
        <v>C6*Ry</v>
      </c>
      <c r="Q10" s="14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6.3857786358856878E-3</v>
      </c>
      <c r="U10" s="14">
        <f t="shared" si="2"/>
        <v>-10.596764448365196</v>
      </c>
    </row>
    <row r="11" spans="1:21" x14ac:dyDescent="0.3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-1.8553285171104101E-3</v>
      </c>
      <c r="M11" s="11">
        <v>-7.9680998688065705E-4</v>
      </c>
      <c r="N11" s="1"/>
      <c r="O11" s="1"/>
      <c r="P11" s="6" t="str">
        <f t="shared" si="5"/>
        <v>C7*1</v>
      </c>
      <c r="Q11" s="14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-1.8553285171104101E-3</v>
      </c>
      <c r="U11" s="14">
        <f t="shared" si="2"/>
        <v>-7.9680998688065705E-4</v>
      </c>
    </row>
    <row r="12" spans="1:21" x14ac:dyDescent="0.3">
      <c r="A12" s="9" t="s">
        <v>19</v>
      </c>
      <c r="B12" s="13">
        <f>B9^2</f>
        <v>23.587534890000001</v>
      </c>
      <c r="C12" s="10">
        <f t="shared" si="3"/>
        <v>23.587534890000001</v>
      </c>
      <c r="D12" s="10">
        <f t="shared" si="3"/>
        <v>23.587534890000001</v>
      </c>
      <c r="E12" s="10">
        <f t="shared" si="3"/>
        <v>23.587534890000001</v>
      </c>
      <c r="F12" s="10">
        <f t="shared" si="3"/>
        <v>23.587534890000001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2.9537838143203701E-5</v>
      </c>
      <c r="M12" s="11">
        <v>3.6135937429535898E-5</v>
      </c>
      <c r="N12" s="1"/>
      <c r="O12" s="1"/>
      <c r="P12" s="6" t="str">
        <f t="shared" si="5"/>
        <v>C8*Rx^2</v>
      </c>
      <c r="Q12" s="14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6.967247877779901E-4</v>
      </c>
      <c r="U12" s="14">
        <f t="shared" si="2"/>
        <v>8.5235768490203492E-4</v>
      </c>
    </row>
    <row r="13" spans="1:21" x14ac:dyDescent="0.3">
      <c r="A13" s="9" t="s">
        <v>21</v>
      </c>
      <c r="B13" s="13">
        <f>B10^2</f>
        <v>112.32184324000001</v>
      </c>
      <c r="C13" s="10">
        <f t="shared" si="3"/>
        <v>112.32184324000001</v>
      </c>
      <c r="D13" s="10">
        <f t="shared" si="3"/>
        <v>112.32184324000001</v>
      </c>
      <c r="E13" s="10">
        <f t="shared" si="3"/>
        <v>112.32184324000001</v>
      </c>
      <c r="F13" s="10">
        <f t="shared" si="3"/>
        <v>112.32184324000001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-2.7328062586580001E-6</v>
      </c>
      <c r="M13" s="11">
        <v>1.9715675593999601E-6</v>
      </c>
      <c r="N13" s="1"/>
      <c r="O13" s="1"/>
      <c r="P13" s="6" t="str">
        <f t="shared" si="5"/>
        <v>C9*Ry^2</v>
      </c>
      <c r="Q13" s="14">
        <f>B13*I13</f>
        <v>0</v>
      </c>
      <c r="R13" s="10">
        <f t="shared" si="2"/>
        <v>0</v>
      </c>
      <c r="S13" s="10">
        <f t="shared" si="2"/>
        <v>0</v>
      </c>
      <c r="T13" s="14">
        <f t="shared" si="2"/>
        <v>-3.0695383619027479E-4</v>
      </c>
      <c r="U13" s="14">
        <f t="shared" si="2"/>
        <v>2.2145010234399172E-4</v>
      </c>
    </row>
    <row r="14" spans="1:21" x14ac:dyDescent="0.3">
      <c r="A14" s="9" t="s">
        <v>23</v>
      </c>
      <c r="B14" s="13">
        <f>B9^3</f>
        <v>-114.557580700263</v>
      </c>
      <c r="C14" s="10">
        <f t="shared" si="3"/>
        <v>-114.557580700263</v>
      </c>
      <c r="D14" s="10">
        <f t="shared" si="3"/>
        <v>-114.557580700263</v>
      </c>
      <c r="E14" s="10">
        <f t="shared" si="3"/>
        <v>-114.557580700263</v>
      </c>
      <c r="F14" s="10">
        <f t="shared" si="3"/>
        <v>-114.557580700263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8.8315824157293806E-6</v>
      </c>
      <c r="M14" s="11">
        <v>-1.62513550779021E-5</v>
      </c>
      <c r="N14" s="1"/>
      <c r="O14" s="1"/>
      <c r="P14" s="6" t="str">
        <f t="shared" si="5"/>
        <v>C10*Rx^3</v>
      </c>
      <c r="Q14" s="14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-1.0117247153009423E-3</v>
      </c>
      <c r="U14" s="14">
        <f t="shared" si="2"/>
        <v>1.8617159208253987E-3</v>
      </c>
    </row>
    <row r="15" spans="1:21" x14ac:dyDescent="0.3">
      <c r="A15" s="9" t="s">
        <v>25</v>
      </c>
      <c r="B15" s="13">
        <f>B10^3</f>
        <v>-1190.4093590261682</v>
      </c>
      <c r="C15" s="10">
        <f t="shared" si="3"/>
        <v>-1190.4093590261682</v>
      </c>
      <c r="D15" s="10">
        <f t="shared" si="3"/>
        <v>-1190.4093590261682</v>
      </c>
      <c r="E15" s="10">
        <f t="shared" si="3"/>
        <v>-1190.4093590261682</v>
      </c>
      <c r="F15" s="10">
        <f t="shared" si="3"/>
        <v>-1190.4093590261682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-1.5064056793324099E-7</v>
      </c>
      <c r="M15" s="11">
        <v>1.6828188403057299E-6</v>
      </c>
      <c r="N15" s="1"/>
      <c r="O15" s="1"/>
      <c r="P15" s="6" t="str">
        <f t="shared" si="5"/>
        <v>C11*Ry^3</v>
      </c>
      <c r="Q15" s="14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1.7932394191674735E-4</v>
      </c>
      <c r="U15" s="14">
        <f t="shared" si="2"/>
        <v>-2.0032432970455037E-3</v>
      </c>
    </row>
    <row r="16" spans="1:21" x14ac:dyDescent="0.3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3">
      <c r="A17" s="1"/>
      <c r="B17" s="2"/>
      <c r="C17" s="2"/>
      <c r="D17" s="2"/>
      <c r="E17" s="2"/>
      <c r="F17" s="2"/>
      <c r="G17" s="1"/>
      <c r="H17" s="17" t="s">
        <v>27</v>
      </c>
      <c r="I17" s="41">
        <v>111.1313</v>
      </c>
      <c r="J17" s="41">
        <v>-45.02675</v>
      </c>
      <c r="K17" s="41">
        <v>22.084399999999999</v>
      </c>
      <c r="L17" s="41">
        <v>-4.8567</v>
      </c>
      <c r="M17" s="41">
        <v>-10.5982</v>
      </c>
      <c r="N17" s="20"/>
      <c r="O17" s="1"/>
      <c r="P17" s="6" t="s">
        <v>28</v>
      </c>
      <c r="Q17" s="40">
        <f>SUM(Q5:Q15)</f>
        <v>111.24920291879852</v>
      </c>
      <c r="R17" s="21">
        <f t="shared" ref="R17:U17" si="6">SUM(R5:R15)</f>
        <v>-45.135553676869463</v>
      </c>
      <c r="S17" s="21">
        <f t="shared" si="6"/>
        <v>21.957054215147984</v>
      </c>
      <c r="T17" s="22">
        <f t="shared" si="6"/>
        <v>-4.8507901785707244</v>
      </c>
      <c r="U17" s="22">
        <f t="shared" si="6"/>
        <v>-10.602340353976089</v>
      </c>
    </row>
    <row r="18" spans="1:21" x14ac:dyDescent="0.3">
      <c r="A18" s="1"/>
      <c r="B18" s="2"/>
      <c r="C18" s="2"/>
      <c r="D18" s="2"/>
      <c r="E18" s="2"/>
      <c r="F18" s="2"/>
      <c r="G18" s="1"/>
      <c r="H18" s="6" t="s">
        <v>29</v>
      </c>
      <c r="I18" s="43">
        <f>Q17</f>
        <v>111.24920291879852</v>
      </c>
      <c r="J18" s="43">
        <f>R17</f>
        <v>-45.135553676869463</v>
      </c>
      <c r="K18" s="43">
        <f>S17</f>
        <v>21.957054215147984</v>
      </c>
      <c r="L18" s="43">
        <f>T17</f>
        <v>-4.8507901785707244</v>
      </c>
      <c r="M18" s="43">
        <f>U17</f>
        <v>-10.602340353976089</v>
      </c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3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3">
      <c r="A22" s="9" t="s">
        <v>9</v>
      </c>
      <c r="B22" s="10">
        <f>I34</f>
        <v>1.3450016875620363</v>
      </c>
      <c r="C22" s="10">
        <f>B22</f>
        <v>1.3450016875620363</v>
      </c>
      <c r="D22" s="10">
        <f t="shared" ref="D22:F32" si="7">C22</f>
        <v>1.3450016875620363</v>
      </c>
      <c r="E22" s="10">
        <f t="shared" si="7"/>
        <v>1.3450016875620363</v>
      </c>
      <c r="F22" s="10">
        <f t="shared" si="7"/>
        <v>1.3450016875620363</v>
      </c>
      <c r="G22" s="1"/>
      <c r="H22" s="6" t="s">
        <v>10</v>
      </c>
      <c r="I22" s="27">
        <v>0.99933677205935001</v>
      </c>
      <c r="J22" s="27">
        <v>1.86537078472866E-4</v>
      </c>
      <c r="K22" s="27">
        <v>3.7323218028949702E-4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1.3441096448626237</v>
      </c>
      <c r="R22" s="10">
        <f t="shared" ref="R22:U32" si="9">C22*J22</f>
        <v>2.5089268533889675E-4</v>
      </c>
      <c r="S22" s="10">
        <f t="shared" si="9"/>
        <v>5.0199791234183165E-4</v>
      </c>
      <c r="T22" s="12">
        <f t="shared" si="9"/>
        <v>0</v>
      </c>
      <c r="U22" s="12">
        <f t="shared" si="9"/>
        <v>0</v>
      </c>
    </row>
    <row r="23" spans="1:21" x14ac:dyDescent="0.3">
      <c r="A23" s="9" t="s">
        <v>11</v>
      </c>
      <c r="B23" s="10">
        <f>J34</f>
        <v>-0.62400389791519295</v>
      </c>
      <c r="C23" s="10">
        <f t="shared" ref="C23:C32" si="10">B23</f>
        <v>-0.62400389791519295</v>
      </c>
      <c r="D23" s="10">
        <f t="shared" si="7"/>
        <v>-0.62400389791519295</v>
      </c>
      <c r="E23" s="10">
        <f t="shared" si="7"/>
        <v>-0.62400389791519295</v>
      </c>
      <c r="F23" s="10">
        <f t="shared" si="7"/>
        <v>-0.62400389791519295</v>
      </c>
      <c r="G23" s="1"/>
      <c r="H23" s="6" t="s">
        <v>12</v>
      </c>
      <c r="I23" s="27">
        <v>-3.9304859810406001E-5</v>
      </c>
      <c r="J23" s="27">
        <v>0.99941247091479601</v>
      </c>
      <c r="K23" s="27">
        <v>5.8746075526166499E-4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2.4526385728703558E-5</v>
      </c>
      <c r="R23" s="10">
        <f t="shared" si="9"/>
        <v>-0.62363727747588715</v>
      </c>
      <c r="S23" s="10">
        <f t="shared" si="9"/>
        <v>-3.6657780115548216E-4</v>
      </c>
      <c r="T23" s="12">
        <f t="shared" si="9"/>
        <v>0</v>
      </c>
      <c r="U23" s="12">
        <f t="shared" si="9"/>
        <v>0</v>
      </c>
    </row>
    <row r="24" spans="1:21" x14ac:dyDescent="0.3">
      <c r="A24" s="9" t="s">
        <v>13</v>
      </c>
      <c r="B24" s="10">
        <f>K34</f>
        <v>0.5790077288547324</v>
      </c>
      <c r="C24" s="10">
        <f t="shared" si="10"/>
        <v>0.5790077288547324</v>
      </c>
      <c r="D24" s="10">
        <f t="shared" si="7"/>
        <v>0.5790077288547324</v>
      </c>
      <c r="E24" s="10">
        <f t="shared" si="7"/>
        <v>0.5790077288547324</v>
      </c>
      <c r="F24" s="10">
        <f t="shared" si="7"/>
        <v>0.5790077288547324</v>
      </c>
      <c r="G24" s="1"/>
      <c r="H24" s="6" t="s">
        <v>14</v>
      </c>
      <c r="I24" s="27">
        <v>-9.0180214664585198E-4</v>
      </c>
      <c r="J24" s="27">
        <v>1.1926896257051401E-3</v>
      </c>
      <c r="K24" s="27">
        <v>1.0027096545496601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-5.2215041280573706E-4</v>
      </c>
      <c r="R24" s="10">
        <f t="shared" si="9"/>
        <v>6.9057651140813398E-4</v>
      </c>
      <c r="S24" s="10">
        <f t="shared" si="9"/>
        <v>0.58057663978151197</v>
      </c>
      <c r="T24" s="12">
        <f t="shared" si="9"/>
        <v>0</v>
      </c>
      <c r="U24" s="12">
        <f t="shared" si="9"/>
        <v>0</v>
      </c>
    </row>
    <row r="25" spans="1:21" x14ac:dyDescent="0.3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-2.6095204978146401E-2</v>
      </c>
      <c r="J25" s="27">
        <v>3.5351935327951597E-2</v>
      </c>
      <c r="K25" s="27">
        <v>5.2836155779479498E-2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-2.6095204978146401E-2</v>
      </c>
      <c r="R25" s="10">
        <f t="shared" si="9"/>
        <v>3.5351935327951597E-2</v>
      </c>
      <c r="S25" s="10">
        <f t="shared" si="9"/>
        <v>5.2836155779479498E-2</v>
      </c>
      <c r="T25" s="12">
        <f t="shared" si="9"/>
        <v>0</v>
      </c>
      <c r="U25" s="12">
        <f t="shared" si="9"/>
        <v>0</v>
      </c>
    </row>
    <row r="26" spans="1:21" x14ac:dyDescent="0.3">
      <c r="A26" s="9" t="s">
        <v>7</v>
      </c>
      <c r="B26" s="10">
        <f>L34</f>
        <v>-7.4840644153363972E-2</v>
      </c>
      <c r="C26" s="10">
        <f t="shared" si="10"/>
        <v>-7.4840644153363972E-2</v>
      </c>
      <c r="D26" s="10">
        <f t="shared" si="7"/>
        <v>-7.4840644153363972E-2</v>
      </c>
      <c r="E26" s="10">
        <f t="shared" si="7"/>
        <v>-7.4840644153363972E-2</v>
      </c>
      <c r="F26" s="10">
        <f t="shared" si="7"/>
        <v>-7.4840644153363972E-2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1.00037131235778</v>
      </c>
      <c r="M26" s="27">
        <v>-1.1794083606410401E-3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-7.486843340940233E-2</v>
      </c>
      <c r="U26" s="12">
        <f t="shared" si="9"/>
        <v>8.8267681430238449E-5</v>
      </c>
    </row>
    <row r="27" spans="1:21" x14ac:dyDescent="0.3">
      <c r="A27" s="9" t="s">
        <v>8</v>
      </c>
      <c r="B27" s="13">
        <f>M34</f>
        <v>8.7878246101070166E-3</v>
      </c>
      <c r="C27" s="10">
        <f t="shared" si="10"/>
        <v>8.7878246101070166E-3</v>
      </c>
      <c r="D27" s="10">
        <f t="shared" si="7"/>
        <v>8.7878246101070166E-3</v>
      </c>
      <c r="E27" s="10">
        <f t="shared" si="7"/>
        <v>8.7878246101070166E-3</v>
      </c>
      <c r="F27" s="10">
        <f t="shared" si="7"/>
        <v>8.7878246101070166E-3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6.0267095615451995E-4</v>
      </c>
      <c r="M27" s="27">
        <v>1.0001347314443001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5.2961666602914174E-6</v>
      </c>
      <c r="U27" s="12">
        <f t="shared" si="9"/>
        <v>8.7890086064089917E-3</v>
      </c>
    </row>
    <row r="28" spans="1:21" x14ac:dyDescent="0.3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1.85482743449731E-3</v>
      </c>
      <c r="M28" s="27">
        <v>7.9211360365687297E-4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1.85482743449731E-3</v>
      </c>
      <c r="U28" s="12">
        <f t="shared" si="9"/>
        <v>7.9211360365687297E-4</v>
      </c>
    </row>
    <row r="29" spans="1:21" x14ac:dyDescent="0.3">
      <c r="A29" s="9" t="s">
        <v>19</v>
      </c>
      <c r="B29" s="13">
        <f>B26^2</f>
        <v>5.601122017290453E-3</v>
      </c>
      <c r="C29" s="10">
        <f t="shared" si="10"/>
        <v>5.601122017290453E-3</v>
      </c>
      <c r="D29" s="10">
        <f t="shared" si="7"/>
        <v>5.601122017290453E-3</v>
      </c>
      <c r="E29" s="10">
        <f t="shared" si="7"/>
        <v>5.601122017290453E-3</v>
      </c>
      <c r="F29" s="10">
        <f t="shared" si="7"/>
        <v>5.601122017290453E-3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-2.9379072670801601E-5</v>
      </c>
      <c r="M29" s="27">
        <v>-3.6134655073518003E-5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-1.6455577078400308E-7</v>
      </c>
      <c r="U29" s="12">
        <f t="shared" si="9"/>
        <v>-2.0239461211947786E-7</v>
      </c>
    </row>
    <row r="30" spans="1:21" x14ac:dyDescent="0.3">
      <c r="A30" s="9" t="s">
        <v>21</v>
      </c>
      <c r="B30" s="13">
        <f>B27^2</f>
        <v>7.7225861378002543E-5</v>
      </c>
      <c r="C30" s="10">
        <f t="shared" si="10"/>
        <v>7.7225861378002543E-5</v>
      </c>
      <c r="D30" s="10">
        <f t="shared" si="7"/>
        <v>7.7225861378002543E-5</v>
      </c>
      <c r="E30" s="10">
        <f t="shared" si="7"/>
        <v>7.7225861378002543E-5</v>
      </c>
      <c r="F30" s="10">
        <f t="shared" si="7"/>
        <v>7.7225861378002543E-5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2.6904131055019201E-6</v>
      </c>
      <c r="M30" s="27">
        <v>-1.9395585104272202E-6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2.077694695350526E-10</v>
      </c>
      <c r="U30" s="12">
        <f t="shared" si="9"/>
        <v>-1.4978407666077762E-10</v>
      </c>
    </row>
    <row r="31" spans="1:21" x14ac:dyDescent="0.3">
      <c r="A31" s="9" t="s">
        <v>23</v>
      </c>
      <c r="B31" s="13">
        <f>B26^3</f>
        <v>-4.1919157975560693E-4</v>
      </c>
      <c r="C31" s="10">
        <f t="shared" si="10"/>
        <v>-4.1919157975560693E-4</v>
      </c>
      <c r="D31" s="10">
        <f t="shared" si="7"/>
        <v>-4.1919157975560693E-4</v>
      </c>
      <c r="E31" s="10">
        <f t="shared" si="7"/>
        <v>-4.1919157975560693E-4</v>
      </c>
      <c r="F31" s="10">
        <f t="shared" si="7"/>
        <v>-4.1919157975560693E-4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-8.7253532330589802E-6</v>
      </c>
      <c r="M31" s="27">
        <v>1.63940532363896E-5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3.6575946056916861E-9</v>
      </c>
      <c r="U31" s="12">
        <f t="shared" si="9"/>
        <v>-6.8722490747596766E-9</v>
      </c>
    </row>
    <row r="32" spans="1:21" x14ac:dyDescent="0.3">
      <c r="A32" s="9" t="s">
        <v>25</v>
      </c>
      <c r="B32" s="13">
        <f>B27^3</f>
        <v>6.7864732515432368E-7</v>
      </c>
      <c r="C32" s="10">
        <f t="shared" si="10"/>
        <v>6.7864732515432368E-7</v>
      </c>
      <c r="D32" s="10">
        <f t="shared" si="7"/>
        <v>6.7864732515432368E-7</v>
      </c>
      <c r="E32" s="10">
        <f t="shared" si="7"/>
        <v>6.7864732515432368E-7</v>
      </c>
      <c r="F32" s="10">
        <f t="shared" si="7"/>
        <v>6.7864732515432368E-7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1.4856383531969799E-7</v>
      </c>
      <c r="M32" s="27">
        <v>-1.67680080352963E-6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1.0082244945438047E-13</v>
      </c>
      <c r="U32" s="12">
        <f t="shared" si="9"/>
        <v>-1.1379563801320041E-12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2" customHeight="1" x14ac:dyDescent="0.3">
      <c r="A34" s="1"/>
      <c r="B34" s="1"/>
      <c r="C34" s="1"/>
      <c r="D34" s="1"/>
      <c r="E34" s="1"/>
      <c r="F34" s="1"/>
      <c r="G34" s="1"/>
      <c r="H34" s="17" t="s">
        <v>37</v>
      </c>
      <c r="I34" s="42">
        <v>1.3450016875620363</v>
      </c>
      <c r="J34" s="42">
        <v>-0.62400389791519295</v>
      </c>
      <c r="K34" s="42">
        <v>0.5790077288547324</v>
      </c>
      <c r="L34" s="42">
        <v>-7.4840644153363972E-2</v>
      </c>
      <c r="M34" s="42">
        <v>8.7878246101070166E-3</v>
      </c>
      <c r="N34" s="20"/>
      <c r="O34" s="1"/>
      <c r="P34" s="6" t="s">
        <v>38</v>
      </c>
      <c r="Q34" s="30">
        <f>SUM(Q22:Q32)</f>
        <v>1.3175168158574004</v>
      </c>
      <c r="R34" s="30">
        <f t="shared" ref="R34:U34" si="12">SUM(R22:R32)</f>
        <v>-0.58734387295118862</v>
      </c>
      <c r="S34" s="30">
        <f t="shared" si="12"/>
        <v>0.63354821567217789</v>
      </c>
      <c r="T34" s="31">
        <f t="shared" si="12"/>
        <v>-7.3008470498550623E-2</v>
      </c>
      <c r="U34" s="31">
        <f t="shared" si="12"/>
        <v>9.6691804737128739E-3</v>
      </c>
    </row>
    <row r="35" spans="1:21" ht="31.2" x14ac:dyDescent="0.3">
      <c r="A35" s="1"/>
      <c r="B35" s="1"/>
      <c r="C35" s="1"/>
      <c r="D35" s="1"/>
      <c r="E35" s="1"/>
      <c r="F35" s="1"/>
      <c r="G35" s="1"/>
      <c r="H35" s="6" t="s">
        <v>39</v>
      </c>
      <c r="I35" s="44">
        <f>Q34</f>
        <v>1.3175168158574004</v>
      </c>
      <c r="J35" s="44">
        <f>R34</f>
        <v>-0.58734387295118862</v>
      </c>
      <c r="K35" s="44">
        <f>S34</f>
        <v>0.63354821567217789</v>
      </c>
      <c r="L35" s="44">
        <f>T34</f>
        <v>-7.3008470498550623E-2</v>
      </c>
      <c r="M35" s="44">
        <f>U34</f>
        <v>9.6691804737128739E-3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2"/>
      <c r="C36" s="2"/>
      <c r="D36" s="2"/>
      <c r="E36" s="2"/>
      <c r="F36" s="2"/>
      <c r="G36" s="2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1"/>
      <c r="B37" s="2"/>
      <c r="C37" s="2"/>
      <c r="D37" s="2"/>
      <c r="E37" s="2"/>
      <c r="F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31.5" customHeight="1" x14ac:dyDescent="0.3"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"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3"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3"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3"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3"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3"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31.5" customHeight="1" x14ac:dyDescent="0.3"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3">
      <c r="G47" s="35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3">
      <c r="G48" s="35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7:21" x14ac:dyDescent="0.3">
      <c r="G49" s="35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7:21" x14ac:dyDescent="0.3">
      <c r="G50" s="35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7:21" x14ac:dyDescent="0.3">
      <c r="G51" s="35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7:21" x14ac:dyDescent="0.3"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7:21" x14ac:dyDescent="0.3"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7:21" x14ac:dyDescent="0.3"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7:21" x14ac:dyDescent="0.3"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7:21" x14ac:dyDescent="0.3"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7:21" x14ac:dyDescent="0.3"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7:21" x14ac:dyDescent="0.3"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7:21" x14ac:dyDescent="0.3"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7:21" x14ac:dyDescent="0.3"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7:21" x14ac:dyDescent="0.3"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7:21" x14ac:dyDescent="0.3"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7:21" x14ac:dyDescent="0.3"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7:21" x14ac:dyDescent="0.3"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3"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3"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3"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3"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3"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3"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3">
      <c r="H71" s="36"/>
      <c r="I71" s="36"/>
      <c r="J71" s="36"/>
      <c r="K71" s="36"/>
      <c r="L71" s="36"/>
      <c r="M71"/>
      <c r="N71"/>
      <c r="O71"/>
      <c r="P71"/>
      <c r="Q71"/>
      <c r="R71"/>
      <c r="S71"/>
      <c r="T71"/>
      <c r="U71"/>
    </row>
    <row r="72" spans="1:21" x14ac:dyDescent="0.3">
      <c r="H72" s="37"/>
      <c r="I72" s="37"/>
      <c r="J72" s="37"/>
      <c r="K72" s="37"/>
      <c r="L72" s="37"/>
      <c r="M72"/>
      <c r="N72"/>
      <c r="O72"/>
      <c r="P72"/>
      <c r="Q72"/>
      <c r="R72"/>
      <c r="S72"/>
      <c r="T72"/>
      <c r="U72"/>
    </row>
    <row r="73" spans="1:21" x14ac:dyDescent="0.3"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3"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3"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3"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3" customFormat="1" x14ac:dyDescent="0.3">
      <c r="A77"/>
      <c r="B77" s="34"/>
      <c r="C77" s="34"/>
      <c r="D77" s="34"/>
      <c r="E77" s="34"/>
      <c r="F77" s="34"/>
      <c r="H77"/>
      <c r="I77"/>
    </row>
    <row r="78" spans="1:21" s="3" customFormat="1" x14ac:dyDescent="0.3">
      <c r="A78"/>
      <c r="B78" s="34"/>
      <c r="C78" s="34"/>
      <c r="D78" s="34"/>
      <c r="E78" s="34"/>
      <c r="F78" s="34"/>
      <c r="H78"/>
      <c r="I78"/>
    </row>
    <row r="79" spans="1:21" x14ac:dyDescent="0.3"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s="3" customFormat="1" x14ac:dyDescent="0.3">
      <c r="A80"/>
      <c r="B80" s="34"/>
      <c r="C80" s="34"/>
      <c r="D80" s="34"/>
      <c r="E80" s="34"/>
      <c r="F80" s="34"/>
      <c r="H80"/>
      <c r="I80"/>
    </row>
    <row r="81" spans="2:7" customFormat="1" x14ac:dyDescent="0.3">
      <c r="B81" s="34"/>
      <c r="C81" s="34"/>
      <c r="D81" s="34"/>
      <c r="E81" s="34"/>
      <c r="F81" s="34"/>
      <c r="G81" s="3"/>
    </row>
    <row r="82" spans="2:7" customFormat="1" x14ac:dyDescent="0.3">
      <c r="B82" s="34"/>
      <c r="C82" s="34"/>
      <c r="D82" s="34"/>
      <c r="E82" s="34"/>
      <c r="F82" s="34"/>
      <c r="G82" s="3"/>
    </row>
    <row r="83" spans="2:7" customFormat="1" x14ac:dyDescent="0.3">
      <c r="B83" s="34"/>
      <c r="C83" s="34"/>
      <c r="D83" s="34"/>
      <c r="E83" s="34"/>
      <c r="F83" s="34"/>
      <c r="G83" s="3"/>
    </row>
    <row r="84" spans="2:7" customFormat="1" x14ac:dyDescent="0.3">
      <c r="B84" s="34"/>
      <c r="C84" s="34"/>
      <c r="D84" s="34"/>
      <c r="E84" s="34"/>
      <c r="F84" s="34"/>
      <c r="G84" s="3"/>
    </row>
    <row r="85" spans="2:7" customFormat="1" x14ac:dyDescent="0.3">
      <c r="B85" s="34"/>
      <c r="C85" s="34"/>
      <c r="D85" s="34"/>
      <c r="E85" s="34"/>
      <c r="F85" s="34"/>
      <c r="G85" s="3"/>
    </row>
    <row r="86" spans="2:7" customFormat="1" x14ac:dyDescent="0.3">
      <c r="B86" s="34"/>
      <c r="C86" s="34"/>
      <c r="D86" s="34"/>
      <c r="E86" s="34"/>
      <c r="F86" s="34"/>
      <c r="G86" s="3"/>
    </row>
    <row r="87" spans="2:7" customFormat="1" x14ac:dyDescent="0.3">
      <c r="B87" s="34"/>
      <c r="C87" s="34"/>
      <c r="D87" s="34"/>
      <c r="E87" s="34"/>
      <c r="F87" s="34"/>
      <c r="G87" s="3"/>
    </row>
    <row r="88" spans="2:7" customFormat="1" x14ac:dyDescent="0.3">
      <c r="B88" s="34"/>
      <c r="C88" s="34"/>
      <c r="D88" s="34"/>
      <c r="E88" s="34"/>
      <c r="F88" s="34"/>
      <c r="G88" s="3"/>
    </row>
    <row r="89" spans="2:7" customFormat="1" x14ac:dyDescent="0.3">
      <c r="B89" s="34"/>
      <c r="C89" s="34"/>
      <c r="D89" s="34"/>
      <c r="E89" s="34"/>
      <c r="F89" s="34"/>
      <c r="G89" s="3"/>
    </row>
    <row r="90" spans="2:7" customFormat="1" x14ac:dyDescent="0.3">
      <c r="B90" s="34"/>
      <c r="C90" s="34"/>
      <c r="D90" s="34"/>
      <c r="E90" s="34"/>
      <c r="F90" s="34"/>
      <c r="G90" s="3"/>
    </row>
    <row r="91" spans="2:7" customFormat="1" x14ac:dyDescent="0.3">
      <c r="B91" s="34"/>
      <c r="C91" s="34"/>
      <c r="D91" s="34"/>
      <c r="E91" s="34"/>
      <c r="F91" s="34"/>
      <c r="G91" s="3"/>
    </row>
    <row r="92" spans="2:7" customFormat="1" x14ac:dyDescent="0.3">
      <c r="B92" s="34"/>
      <c r="C92" s="34"/>
      <c r="D92" s="34"/>
      <c r="E92" s="34"/>
      <c r="F92" s="34"/>
      <c r="G92" s="3"/>
    </row>
    <row r="93" spans="2:7" customFormat="1" x14ac:dyDescent="0.3">
      <c r="B93" s="34"/>
      <c r="C93" s="34"/>
      <c r="D93" s="34"/>
      <c r="E93" s="34"/>
      <c r="F93" s="34"/>
      <c r="G93" s="3"/>
    </row>
    <row r="94" spans="2:7" customFormat="1" x14ac:dyDescent="0.3">
      <c r="B94" s="34"/>
      <c r="C94" s="34"/>
      <c r="D94" s="34"/>
      <c r="E94" s="34"/>
      <c r="F94" s="34"/>
      <c r="G94" s="3"/>
    </row>
    <row r="95" spans="2:7" customFormat="1" x14ac:dyDescent="0.3">
      <c r="B95" s="34"/>
      <c r="C95" s="34"/>
      <c r="D95" s="34"/>
      <c r="E95" s="34"/>
      <c r="F95" s="34"/>
      <c r="G95" s="3"/>
    </row>
    <row r="96" spans="2:7" customFormat="1" x14ac:dyDescent="0.3">
      <c r="B96" s="34"/>
      <c r="C96" s="34"/>
      <c r="D96" s="34"/>
      <c r="E96" s="34"/>
      <c r="F96" s="34"/>
      <c r="G96" s="3"/>
    </row>
    <row r="97" spans="1:21" s="3" customFormat="1" x14ac:dyDescent="0.3">
      <c r="A97"/>
      <c r="B97" s="34"/>
      <c r="C97" s="34"/>
      <c r="D97" s="34"/>
      <c r="E97" s="34"/>
      <c r="F97" s="34"/>
      <c r="H97"/>
      <c r="I97"/>
    </row>
    <row r="98" spans="1:21" s="3" customFormat="1" x14ac:dyDescent="0.3">
      <c r="A98"/>
      <c r="B98" s="34"/>
      <c r="C98" s="34"/>
      <c r="D98" s="34"/>
      <c r="E98" s="34"/>
      <c r="F98" s="34"/>
      <c r="H98"/>
      <c r="I98"/>
    </row>
    <row r="99" spans="1:21" s="3" customFormat="1" x14ac:dyDescent="0.3">
      <c r="A99"/>
      <c r="B99" s="34"/>
      <c r="C99" s="34"/>
      <c r="D99" s="34"/>
      <c r="E99" s="34"/>
      <c r="F99" s="34"/>
      <c r="H99"/>
      <c r="I99"/>
    </row>
    <row r="100" spans="1:21" s="3" customFormat="1" x14ac:dyDescent="0.3">
      <c r="A100"/>
      <c r="B100" s="34"/>
      <c r="C100" s="34"/>
      <c r="D100" s="34"/>
      <c r="E100" s="34"/>
      <c r="F100" s="34"/>
      <c r="H100"/>
      <c r="I100"/>
    </row>
    <row r="101" spans="1:21" s="3" customFormat="1" x14ac:dyDescent="0.3">
      <c r="A101"/>
      <c r="B101" s="34"/>
      <c r="C101" s="34"/>
      <c r="D101" s="34"/>
      <c r="E101" s="34"/>
      <c r="F101" s="34"/>
      <c r="H101"/>
      <c r="I101"/>
    </row>
    <row r="102" spans="1:21" s="3" customFormat="1" x14ac:dyDescent="0.3">
      <c r="A102"/>
      <c r="B102" s="34"/>
      <c r="C102" s="34"/>
      <c r="D102" s="34"/>
      <c r="E102" s="34"/>
      <c r="F102" s="34"/>
      <c r="H102"/>
      <c r="I102"/>
    </row>
    <row r="103" spans="1:21" s="3" customFormat="1" x14ac:dyDescent="0.3">
      <c r="A103"/>
      <c r="B103" s="34"/>
      <c r="C103" s="34"/>
      <c r="D103" s="34"/>
      <c r="E103" s="34"/>
      <c r="F103" s="34"/>
      <c r="H103"/>
      <c r="I103"/>
    </row>
    <row r="104" spans="1:21" s="3" customFormat="1" x14ac:dyDescent="0.3">
      <c r="A104"/>
      <c r="B104" s="34"/>
      <c r="C104" s="34"/>
      <c r="D104" s="34"/>
      <c r="E104" s="34"/>
      <c r="F104" s="34"/>
      <c r="H104"/>
      <c r="I104"/>
    </row>
    <row r="105" spans="1:21" s="3" customFormat="1" x14ac:dyDescent="0.3">
      <c r="A105"/>
      <c r="B105" s="34"/>
      <c r="C105" s="34"/>
      <c r="D105" s="34"/>
      <c r="E105" s="34"/>
      <c r="F105" s="34"/>
      <c r="H105"/>
      <c r="I105"/>
    </row>
    <row r="106" spans="1:21" x14ac:dyDescent="0.3"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25" spans="17:21" x14ac:dyDescent="0.3">
      <c r="Q125" s="34"/>
      <c r="R125" s="34"/>
      <c r="S125" s="34"/>
      <c r="T125" s="34"/>
      <c r="U125" s="34"/>
    </row>
    <row r="126" spans="17:21" x14ac:dyDescent="0.3">
      <c r="Q126" s="34"/>
      <c r="R126" s="34"/>
      <c r="S126" s="34"/>
      <c r="T126" s="34"/>
      <c r="U126" s="34"/>
    </row>
    <row r="127" spans="17:21" x14ac:dyDescent="0.3">
      <c r="Q127" s="34"/>
      <c r="R127" s="34"/>
      <c r="S127" s="34"/>
      <c r="T127" s="34"/>
      <c r="U127" s="34"/>
    </row>
    <row r="128" spans="17:21" x14ac:dyDescent="0.3">
      <c r="Q128" s="34"/>
      <c r="R128" s="34"/>
      <c r="S128" s="34"/>
      <c r="T128" s="34"/>
      <c r="U128" s="34"/>
    </row>
    <row r="129" spans="17:21" x14ac:dyDescent="0.3">
      <c r="Q129" s="34"/>
      <c r="R129" s="34"/>
      <c r="S129" s="34"/>
      <c r="T129" s="34"/>
      <c r="U129" s="34"/>
    </row>
    <row r="130" spans="17:21" x14ac:dyDescent="0.3">
      <c r="Q130" s="34"/>
      <c r="R130" s="34"/>
      <c r="S130" s="34"/>
      <c r="T130" s="34"/>
      <c r="U130" s="34"/>
    </row>
    <row r="131" spans="17:21" x14ac:dyDescent="0.3">
      <c r="Q131" s="34"/>
      <c r="R131" s="34"/>
      <c r="S131" s="34"/>
      <c r="T131" s="34"/>
      <c r="U131" s="34"/>
    </row>
    <row r="132" spans="17:21" x14ac:dyDescent="0.3">
      <c r="Q132" s="34"/>
      <c r="R132" s="34"/>
      <c r="S132" s="34"/>
      <c r="T132" s="34"/>
      <c r="U132" s="34"/>
    </row>
    <row r="133" spans="17:21" x14ac:dyDescent="0.3">
      <c r="Q133" s="34"/>
      <c r="R133" s="34"/>
      <c r="S133" s="34"/>
      <c r="T133" s="34"/>
      <c r="U133" s="34"/>
    </row>
    <row r="134" spans="17:21" x14ac:dyDescent="0.3">
      <c r="Q134" s="34"/>
      <c r="R134" s="34"/>
      <c r="S134" s="34"/>
      <c r="T134" s="34"/>
      <c r="U134" s="34"/>
    </row>
    <row r="135" spans="17:21" x14ac:dyDescent="0.3">
      <c r="Q135" s="34"/>
      <c r="R135" s="34"/>
      <c r="S135" s="34"/>
      <c r="T135" s="34"/>
      <c r="U135" s="34"/>
    </row>
    <row r="136" spans="17:21" x14ac:dyDescent="0.3">
      <c r="Q136" s="34"/>
      <c r="R136" s="34"/>
      <c r="S136" s="34"/>
      <c r="T136" s="34"/>
      <c r="U136" s="34"/>
    </row>
    <row r="137" spans="17:21" x14ac:dyDescent="0.3">
      <c r="Q137" s="34"/>
      <c r="R137" s="34"/>
      <c r="S137" s="34"/>
      <c r="T137" s="34"/>
      <c r="U137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377A-3395-A44E-892F-AB99511D4D32}">
  <dimension ref="A1:U137"/>
  <sheetViews>
    <sheetView topLeftCell="A3" zoomScale="70" zoomScaleNormal="70" workbookViewId="0">
      <selection activeCell="I17" sqref="I17:M17"/>
    </sheetView>
  </sheetViews>
  <sheetFormatPr defaultColWidth="8.69921875" defaultRowHeight="15.6" x14ac:dyDescent="0.3"/>
  <cols>
    <col min="1" max="1" width="9.69921875" style="3" customWidth="1"/>
    <col min="2" max="2" width="10.19921875" style="34" bestFit="1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10" style="3" bestFit="1" customWidth="1"/>
    <col min="23" max="23" width="11" customWidth="1"/>
    <col min="24" max="24" width="9.19921875" bestFit="1" customWidth="1"/>
    <col min="25" max="25" width="9.69921875" bestFit="1" customWidth="1"/>
    <col min="26" max="26" width="9" bestFit="1" customWidth="1"/>
    <col min="27" max="27" width="9.19921875" bestFit="1" customWidth="1"/>
    <col min="28" max="28" width="9" bestFit="1" customWidth="1"/>
    <col min="29" max="33" width="9" customWidth="1"/>
  </cols>
  <sheetData>
    <row r="1" spans="1:21" x14ac:dyDescent="0.3">
      <c r="A1" s="38" t="s">
        <v>41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9" t="s">
        <v>9</v>
      </c>
      <c r="B5" s="10">
        <f>I17</f>
        <v>111.1313</v>
      </c>
      <c r="C5" s="10">
        <f>B5</f>
        <v>111.1313</v>
      </c>
      <c r="D5" s="10">
        <f t="shared" ref="D5:F5" si="0">C5</f>
        <v>111.1313</v>
      </c>
      <c r="E5" s="10">
        <f t="shared" si="0"/>
        <v>111.1313</v>
      </c>
      <c r="F5" s="10">
        <f t="shared" si="0"/>
        <v>111.1313</v>
      </c>
      <c r="G5" s="1"/>
      <c r="H5" s="6" t="s">
        <v>10</v>
      </c>
      <c r="I5" s="11">
        <v>1.00067994953452</v>
      </c>
      <c r="J5" s="11">
        <v>-1.96956116600402E-4</v>
      </c>
      <c r="K5" s="11">
        <v>-3.6752218447358399E-4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4">
        <f>B5*I5</f>
        <v>111.20686367570559</v>
      </c>
      <c r="R5" s="10">
        <f t="shared" ref="R5:U15" si="2">C5*J5</f>
        <v>-2.1887989280754253E-2</v>
      </c>
      <c r="S5" s="10">
        <f t="shared" si="2"/>
        <v>-4.0843218139389202E-2</v>
      </c>
      <c r="T5" s="12">
        <f t="shared" si="2"/>
        <v>0</v>
      </c>
      <c r="U5" s="12">
        <f t="shared" si="2"/>
        <v>0</v>
      </c>
    </row>
    <row r="6" spans="1:21" x14ac:dyDescent="0.3">
      <c r="A6" s="9" t="s">
        <v>11</v>
      </c>
      <c r="B6" s="10">
        <f>J17</f>
        <v>-45.02675</v>
      </c>
      <c r="C6" s="10">
        <f t="shared" ref="C6:F15" si="3">B6</f>
        <v>-45.02675</v>
      </c>
      <c r="D6" s="10">
        <f t="shared" si="3"/>
        <v>-45.02675</v>
      </c>
      <c r="E6" s="10">
        <f t="shared" si="3"/>
        <v>-45.02675</v>
      </c>
      <c r="F6" s="10">
        <f t="shared" si="3"/>
        <v>-45.02675</v>
      </c>
      <c r="G6" s="1"/>
      <c r="H6" s="6" t="s">
        <v>12</v>
      </c>
      <c r="I6" s="11">
        <v>2.7084373269265002E-5</v>
      </c>
      <c r="J6" s="11">
        <v>1.0005916409817901</v>
      </c>
      <c r="K6" s="11">
        <v>-5.80110385411819E-4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4">
        <f t="shared" ref="Q6:Q15" si="4">B6*I6</f>
        <v>-1.2195213041018779E-3</v>
      </c>
      <c r="R6" s="10">
        <f t="shared" si="2"/>
        <v>-45.05338967057682</v>
      </c>
      <c r="S6" s="10">
        <f t="shared" si="2"/>
        <v>2.612048529634162E-2</v>
      </c>
      <c r="T6" s="12">
        <f t="shared" si="2"/>
        <v>0</v>
      </c>
      <c r="U6" s="12">
        <f t="shared" si="2"/>
        <v>0</v>
      </c>
    </row>
    <row r="7" spans="1:21" x14ac:dyDescent="0.3">
      <c r="A7" s="9" t="s">
        <v>13</v>
      </c>
      <c r="B7" s="10">
        <f>K17</f>
        <v>22.084399999999999</v>
      </c>
      <c r="C7" s="10">
        <f t="shared" si="3"/>
        <v>22.084399999999999</v>
      </c>
      <c r="D7" s="10">
        <f t="shared" si="3"/>
        <v>22.084399999999999</v>
      </c>
      <c r="E7" s="10">
        <f t="shared" si="3"/>
        <v>22.084399999999999</v>
      </c>
      <c r="F7" s="10">
        <f t="shared" si="3"/>
        <v>22.084399999999999</v>
      </c>
      <c r="G7" s="1"/>
      <c r="H7" s="6" t="s">
        <v>14</v>
      </c>
      <c r="I7" s="11">
        <v>8.2864622450312198E-4</v>
      </c>
      <c r="J7" s="11">
        <v>-1.19574861495263E-3</v>
      </c>
      <c r="K7" s="11">
        <v>0.99738821548912804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4">
        <f t="shared" si="4"/>
        <v>1.8300154680416746E-2</v>
      </c>
      <c r="R7" s="10">
        <f t="shared" si="2"/>
        <v>-2.6407390712059862E-2</v>
      </c>
      <c r="S7" s="10">
        <f t="shared" si="2"/>
        <v>22.026720306148096</v>
      </c>
      <c r="T7" s="12">
        <f t="shared" si="2"/>
        <v>0</v>
      </c>
      <c r="U7" s="12">
        <f t="shared" si="2"/>
        <v>0</v>
      </c>
    </row>
    <row r="8" spans="1:21" x14ac:dyDescent="0.3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2.7345691447084701E-2</v>
      </c>
      <c r="J8" s="11">
        <v>-3.59554108959537E-2</v>
      </c>
      <c r="K8" s="11">
        <v>-5.2696635325035997E-2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4">
        <f t="shared" si="4"/>
        <v>2.7345691447084701E-2</v>
      </c>
      <c r="R8" s="10">
        <f t="shared" si="2"/>
        <v>-3.59554108959537E-2</v>
      </c>
      <c r="S8" s="10">
        <f t="shared" si="2"/>
        <v>-5.2696635325035997E-2</v>
      </c>
      <c r="T8" s="12">
        <f t="shared" si="2"/>
        <v>0</v>
      </c>
      <c r="U8" s="12">
        <f t="shared" si="2"/>
        <v>0</v>
      </c>
    </row>
    <row r="9" spans="1:21" x14ac:dyDescent="0.3">
      <c r="A9" s="9" t="s">
        <v>7</v>
      </c>
      <c r="B9" s="10">
        <f>L17</f>
        <v>-4.8567</v>
      </c>
      <c r="C9" s="10">
        <f t="shared" si="3"/>
        <v>-4.8567</v>
      </c>
      <c r="D9" s="10">
        <f t="shared" si="3"/>
        <v>-4.8567</v>
      </c>
      <c r="E9" s="10">
        <f t="shared" si="3"/>
        <v>-4.8567</v>
      </c>
      <c r="F9" s="10">
        <f t="shared" si="3"/>
        <v>-4.8567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0.999499880161974</v>
      </c>
      <c r="M9" s="11">
        <v>1.0709441466238701E-3</v>
      </c>
      <c r="N9" s="1"/>
      <c r="O9" s="1"/>
      <c r="P9" s="6" t="str">
        <f t="shared" ref="P9:P15" si="5">CONCATENATE(H9,"*",A9)</f>
        <v>C5*Rx</v>
      </c>
      <c r="Q9" s="14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-4.8542710679826593</v>
      </c>
      <c r="U9" s="14">
        <f t="shared" si="2"/>
        <v>-5.2012544369081501E-3</v>
      </c>
    </row>
    <row r="10" spans="1:21" x14ac:dyDescent="0.3">
      <c r="A10" s="9" t="s">
        <v>8</v>
      </c>
      <c r="B10" s="13">
        <f>M17</f>
        <v>-10.5982</v>
      </c>
      <c r="C10" s="10">
        <f t="shared" si="3"/>
        <v>-10.5982</v>
      </c>
      <c r="D10" s="10">
        <f t="shared" si="3"/>
        <v>-10.5982</v>
      </c>
      <c r="E10" s="10">
        <f t="shared" si="3"/>
        <v>-10.5982</v>
      </c>
      <c r="F10" s="10">
        <f t="shared" si="3"/>
        <v>-10.5982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-5.6497543228241701E-4</v>
      </c>
      <c r="M10" s="11">
        <v>0.99988764643683603</v>
      </c>
      <c r="N10" s="1"/>
      <c r="O10" s="1"/>
      <c r="P10" s="6" t="str">
        <f t="shared" si="5"/>
        <v>C6*Ry</v>
      </c>
      <c r="Q10" s="14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5.9877226264155124E-3</v>
      </c>
      <c r="U10" s="14">
        <f t="shared" si="2"/>
        <v>-10.597009254466876</v>
      </c>
    </row>
    <row r="11" spans="1:21" x14ac:dyDescent="0.3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-2.1103707928646601E-3</v>
      </c>
      <c r="M11" s="11">
        <v>-7.9510768457993796E-4</v>
      </c>
      <c r="N11" s="1"/>
      <c r="O11" s="1"/>
      <c r="P11" s="6" t="str">
        <f t="shared" si="5"/>
        <v>C7*1</v>
      </c>
      <c r="Q11" s="14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-2.1103707928646601E-3</v>
      </c>
      <c r="U11" s="14">
        <f t="shared" si="2"/>
        <v>-7.9510768457993796E-4</v>
      </c>
    </row>
    <row r="12" spans="1:21" x14ac:dyDescent="0.3">
      <c r="A12" s="9" t="s">
        <v>19</v>
      </c>
      <c r="B12" s="13">
        <f>B9^2</f>
        <v>23.587534890000001</v>
      </c>
      <c r="C12" s="10">
        <f t="shared" si="3"/>
        <v>23.587534890000001</v>
      </c>
      <c r="D12" s="10">
        <f t="shared" si="3"/>
        <v>23.587534890000001</v>
      </c>
      <c r="E12" s="10">
        <f t="shared" si="3"/>
        <v>23.587534890000001</v>
      </c>
      <c r="F12" s="10">
        <f t="shared" si="3"/>
        <v>23.587534890000001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4.8430184539804799E-5</v>
      </c>
      <c r="M12" s="11">
        <v>4.6050196379807497E-5</v>
      </c>
      <c r="N12" s="1"/>
      <c r="O12" s="1"/>
      <c r="P12" s="6" t="str">
        <f t="shared" si="5"/>
        <v>C8*Rx^2</v>
      </c>
      <c r="Q12" s="14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1.1423486675617843E-3</v>
      </c>
      <c r="U12" s="14">
        <f t="shared" si="2"/>
        <v>1.0862106138000611E-3</v>
      </c>
    </row>
    <row r="13" spans="1:21" x14ac:dyDescent="0.3">
      <c r="A13" s="9" t="s">
        <v>21</v>
      </c>
      <c r="B13" s="13">
        <f>B10^2</f>
        <v>112.32184324000001</v>
      </c>
      <c r="C13" s="10">
        <f t="shared" si="3"/>
        <v>112.32184324000001</v>
      </c>
      <c r="D13" s="10">
        <f t="shared" si="3"/>
        <v>112.32184324000001</v>
      </c>
      <c r="E13" s="10">
        <f t="shared" si="3"/>
        <v>112.32184324000001</v>
      </c>
      <c r="F13" s="10">
        <f t="shared" si="3"/>
        <v>112.32184324000001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-5.8950058558938299E-6</v>
      </c>
      <c r="M13" s="11">
        <v>-2.5854461880693001E-6</v>
      </c>
      <c r="N13" s="1"/>
      <c r="O13" s="1"/>
      <c r="P13" s="6" t="str">
        <f t="shared" si="5"/>
        <v>C9*Ry^2</v>
      </c>
      <c r="Q13" s="14">
        <f>B13*I13</f>
        <v>0</v>
      </c>
      <c r="R13" s="10">
        <f t="shared" si="2"/>
        <v>0</v>
      </c>
      <c r="S13" s="10">
        <f t="shared" si="2"/>
        <v>0</v>
      </c>
      <c r="T13" s="14">
        <f t="shared" si="2"/>
        <v>-6.621379236445888E-4</v>
      </c>
      <c r="U13" s="14">
        <f t="shared" si="2"/>
        <v>-2.9040208144177551E-4</v>
      </c>
    </row>
    <row r="14" spans="1:21" x14ac:dyDescent="0.3">
      <c r="A14" s="9" t="s">
        <v>23</v>
      </c>
      <c r="B14" s="13">
        <f>B9^3</f>
        <v>-114.557580700263</v>
      </c>
      <c r="C14" s="10">
        <f t="shared" si="3"/>
        <v>-114.557580700263</v>
      </c>
      <c r="D14" s="10">
        <f t="shared" si="3"/>
        <v>-114.557580700263</v>
      </c>
      <c r="E14" s="10">
        <f t="shared" si="3"/>
        <v>-114.557580700263</v>
      </c>
      <c r="F14" s="10">
        <f t="shared" si="3"/>
        <v>-114.557580700263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1.25332172664855E-5</v>
      </c>
      <c r="M14" s="11">
        <v>-1.4108201400428899E-5</v>
      </c>
      <c r="N14" s="1"/>
      <c r="O14" s="1"/>
      <c r="P14" s="6" t="str">
        <f t="shared" si="5"/>
        <v>C10*Rx^3</v>
      </c>
      <c r="Q14" s="14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-1.4357750484393424E-3</v>
      </c>
      <c r="U14" s="14">
        <f t="shared" si="2"/>
        <v>1.6162014204651972E-3</v>
      </c>
    </row>
    <row r="15" spans="1:21" x14ac:dyDescent="0.3">
      <c r="A15" s="9" t="s">
        <v>25</v>
      </c>
      <c r="B15" s="13">
        <f>B10^3</f>
        <v>-1190.4093590261682</v>
      </c>
      <c r="C15" s="10">
        <f t="shared" si="3"/>
        <v>-1190.4093590261682</v>
      </c>
      <c r="D15" s="10">
        <f t="shared" si="3"/>
        <v>-1190.4093590261682</v>
      </c>
      <c r="E15" s="10">
        <f t="shared" si="3"/>
        <v>-1190.4093590261682</v>
      </c>
      <c r="F15" s="10">
        <f t="shared" si="3"/>
        <v>-1190.4093590261682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-3.1822433005853499E-7</v>
      </c>
      <c r="M15" s="11">
        <v>1.3520844857546499E-6</v>
      </c>
      <c r="N15" s="1"/>
      <c r="O15" s="1"/>
      <c r="P15" s="6" t="str">
        <f t="shared" si="5"/>
        <v>C11*Ry^3</v>
      </c>
      <c r="Q15" s="14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3.7881722077151244E-4</v>
      </c>
      <c r="U15" s="14">
        <f t="shared" si="2"/>
        <v>-1.609534026036419E-3</v>
      </c>
    </row>
    <row r="16" spans="1:21" x14ac:dyDescent="0.3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3">
      <c r="A17" s="1"/>
      <c r="B17" s="2"/>
      <c r="C17" s="2"/>
      <c r="D17" s="2"/>
      <c r="E17" s="2"/>
      <c r="F17" s="2"/>
      <c r="G17" s="1"/>
      <c r="H17" s="17" t="s">
        <v>27</v>
      </c>
      <c r="I17" s="41">
        <v>111.1313</v>
      </c>
      <c r="J17" s="41">
        <v>-45.02675</v>
      </c>
      <c r="K17" s="41">
        <v>22.084399999999999</v>
      </c>
      <c r="L17" s="41">
        <v>-4.8567</v>
      </c>
      <c r="M17" s="41">
        <v>-10.5982</v>
      </c>
      <c r="N17" s="20"/>
      <c r="O17" s="1"/>
      <c r="P17" s="6" t="s">
        <v>28</v>
      </c>
      <c r="Q17" s="40">
        <f>SUM(Q5:Q15)</f>
        <v>111.25129000052898</v>
      </c>
      <c r="R17" s="21">
        <f t="shared" ref="R17:U17" si="6">SUM(R5:R15)</f>
        <v>-45.137640461465587</v>
      </c>
      <c r="S17" s="21">
        <f t="shared" si="6"/>
        <v>21.959300937980014</v>
      </c>
      <c r="T17" s="22">
        <f t="shared" si="6"/>
        <v>-4.8509704632328585</v>
      </c>
      <c r="U17" s="22">
        <f t="shared" si="6"/>
        <v>-10.602203140661578</v>
      </c>
    </row>
    <row r="18" spans="1:21" x14ac:dyDescent="0.3">
      <c r="A18" s="1"/>
      <c r="B18" s="2"/>
      <c r="C18" s="2"/>
      <c r="D18" s="2"/>
      <c r="E18" s="2"/>
      <c r="F18" s="2"/>
      <c r="G18" s="1"/>
      <c r="H18" s="6" t="s">
        <v>29</v>
      </c>
      <c r="I18" s="43">
        <f>Q17</f>
        <v>111.25129000052898</v>
      </c>
      <c r="J18" s="43">
        <f>R17</f>
        <v>-45.137640461465587</v>
      </c>
      <c r="K18" s="43">
        <f>S17</f>
        <v>21.959300937980014</v>
      </c>
      <c r="L18" s="43">
        <f>T17</f>
        <v>-4.8509704632328585</v>
      </c>
      <c r="M18" s="43">
        <f>U17</f>
        <v>-10.602203140661578</v>
      </c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3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3">
      <c r="A22" s="9" t="s">
        <v>9</v>
      </c>
      <c r="B22" s="10">
        <f>I34</f>
        <v>1.3450016875620363</v>
      </c>
      <c r="C22" s="10">
        <f>B22</f>
        <v>1.3450016875620363</v>
      </c>
      <c r="D22" s="10">
        <f t="shared" ref="D22:F32" si="7">C22</f>
        <v>1.3450016875620363</v>
      </c>
      <c r="E22" s="10">
        <f t="shared" si="7"/>
        <v>1.3450016875620363</v>
      </c>
      <c r="F22" s="10">
        <f t="shared" si="7"/>
        <v>1.3450016875620363</v>
      </c>
      <c r="G22" s="1"/>
      <c r="H22" s="6" t="s">
        <v>10</v>
      </c>
      <c r="I22" s="27">
        <v>0.99932019271382799</v>
      </c>
      <c r="J22" s="27">
        <v>1.9714708124231699E-4</v>
      </c>
      <c r="K22" s="27">
        <v>3.6833992066514799E-4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1.344087345614918</v>
      </c>
      <c r="R22" s="10">
        <f t="shared" ref="R22:U32" si="9">C22*J22</f>
        <v>2.6516315696884624E-4</v>
      </c>
      <c r="S22" s="10">
        <f t="shared" si="9"/>
        <v>4.9541781489109064E-4</v>
      </c>
      <c r="T22" s="12">
        <f t="shared" si="9"/>
        <v>0</v>
      </c>
      <c r="U22" s="12">
        <f t="shared" si="9"/>
        <v>0</v>
      </c>
    </row>
    <row r="23" spans="1:21" x14ac:dyDescent="0.3">
      <c r="A23" s="9" t="s">
        <v>11</v>
      </c>
      <c r="B23" s="10">
        <f>J34</f>
        <v>-0.62400389791519295</v>
      </c>
      <c r="C23" s="10">
        <f t="shared" ref="C23:C32" si="10">B23</f>
        <v>-0.62400389791519295</v>
      </c>
      <c r="D23" s="10">
        <f t="shared" si="7"/>
        <v>-0.62400389791519295</v>
      </c>
      <c r="E23" s="10">
        <f t="shared" si="7"/>
        <v>-0.62400389791519295</v>
      </c>
      <c r="F23" s="10">
        <f t="shared" si="7"/>
        <v>-0.62400389791519295</v>
      </c>
      <c r="G23" s="1"/>
      <c r="H23" s="6" t="s">
        <v>12</v>
      </c>
      <c r="I23" s="27">
        <v>-2.75293116845278E-5</v>
      </c>
      <c r="J23" s="27">
        <v>0.99940932680981598</v>
      </c>
      <c r="K23" s="27">
        <v>5.8133177011787196E-4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1.7178397798067612E-5</v>
      </c>
      <c r="R23" s="10">
        <f t="shared" si="9"/>
        <v>-0.62363531554212415</v>
      </c>
      <c r="S23" s="10">
        <f t="shared" si="9"/>
        <v>-3.6275329053549101E-4</v>
      </c>
      <c r="T23" s="12">
        <f t="shared" si="9"/>
        <v>0</v>
      </c>
      <c r="U23" s="12">
        <f t="shared" si="9"/>
        <v>0</v>
      </c>
    </row>
    <row r="24" spans="1:21" x14ac:dyDescent="0.3">
      <c r="A24" s="9" t="s">
        <v>13</v>
      </c>
      <c r="B24" s="10">
        <f>K34</f>
        <v>0.5790077288547324</v>
      </c>
      <c r="C24" s="10">
        <f t="shared" si="10"/>
        <v>0.5790077288547324</v>
      </c>
      <c r="D24" s="10">
        <f t="shared" si="7"/>
        <v>0.5790077288547324</v>
      </c>
      <c r="E24" s="10">
        <f t="shared" si="7"/>
        <v>0.5790077288547324</v>
      </c>
      <c r="F24" s="10">
        <f t="shared" si="7"/>
        <v>0.5790077288547324</v>
      </c>
      <c r="G24" s="1"/>
      <c r="H24" s="6" t="s">
        <v>14</v>
      </c>
      <c r="I24" s="27">
        <v>-8.3039371012029201E-4</v>
      </c>
      <c r="J24" s="27">
        <v>1.1983153733605601E-3</v>
      </c>
      <c r="K24" s="27">
        <v>1.00261849124331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-4.8080437615200531E-4</v>
      </c>
      <c r="R24" s="10">
        <f t="shared" si="9"/>
        <v>6.938338627812086E-4</v>
      </c>
      <c r="S24" s="10">
        <f t="shared" si="9"/>
        <v>0.58052385552254737</v>
      </c>
      <c r="T24" s="12">
        <f t="shared" si="9"/>
        <v>0</v>
      </c>
      <c r="U24" s="12">
        <f t="shared" si="9"/>
        <v>0</v>
      </c>
    </row>
    <row r="25" spans="1:21" x14ac:dyDescent="0.3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-2.7370087661051101E-2</v>
      </c>
      <c r="J25" s="27">
        <v>3.59878055787127E-2</v>
      </c>
      <c r="K25" s="27">
        <v>5.2853573142985798E-2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-2.7370087661051101E-2</v>
      </c>
      <c r="R25" s="10">
        <f t="shared" si="9"/>
        <v>3.59878055787127E-2</v>
      </c>
      <c r="S25" s="10">
        <f t="shared" si="9"/>
        <v>5.2853573142985798E-2</v>
      </c>
      <c r="T25" s="12">
        <f t="shared" si="9"/>
        <v>0</v>
      </c>
      <c r="U25" s="12">
        <f t="shared" si="9"/>
        <v>0</v>
      </c>
    </row>
    <row r="26" spans="1:21" x14ac:dyDescent="0.3">
      <c r="A26" s="9" t="s">
        <v>7</v>
      </c>
      <c r="B26" s="10">
        <f>L34</f>
        <v>-7.4840644153363972E-2</v>
      </c>
      <c r="C26" s="10">
        <f t="shared" si="10"/>
        <v>-7.4840644153363972E-2</v>
      </c>
      <c r="D26" s="10">
        <f t="shared" si="7"/>
        <v>-7.4840644153363972E-2</v>
      </c>
      <c r="E26" s="10">
        <f t="shared" si="7"/>
        <v>-7.4840644153363972E-2</v>
      </c>
      <c r="F26" s="10">
        <f t="shared" si="7"/>
        <v>-7.4840644153363972E-2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1.00049845418409</v>
      </c>
      <c r="M26" s="27">
        <v>-1.0736333719941699E-3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-7.487794878558221E-2</v>
      </c>
      <c r="U26" s="12">
        <f t="shared" si="9"/>
        <v>8.0351413144591919E-5</v>
      </c>
    </row>
    <row r="27" spans="1:21" x14ac:dyDescent="0.3">
      <c r="A27" s="9" t="s">
        <v>8</v>
      </c>
      <c r="B27" s="13">
        <f>M34</f>
        <v>8.7878246101070166E-3</v>
      </c>
      <c r="C27" s="10">
        <f t="shared" si="10"/>
        <v>8.7878246101070166E-3</v>
      </c>
      <c r="D27" s="10">
        <f t="shared" si="7"/>
        <v>8.7878246101070166E-3</v>
      </c>
      <c r="E27" s="10">
        <f t="shared" si="7"/>
        <v>8.7878246101070166E-3</v>
      </c>
      <c r="F27" s="10">
        <f t="shared" si="7"/>
        <v>8.7878246101070166E-3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5.6529191971963801E-4</v>
      </c>
      <c r="M27" s="27">
        <v>1.0001119110157899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4.9676862440068749E-6</v>
      </c>
      <c r="U27" s="12">
        <f t="shared" si="9"/>
        <v>8.7888080644857175E-3</v>
      </c>
    </row>
    <row r="28" spans="1:21" x14ac:dyDescent="0.3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2.1111441507004002E-3</v>
      </c>
      <c r="M28" s="27">
        <v>7.9062110923943405E-4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2.1111441507004002E-3</v>
      </c>
      <c r="U28" s="12">
        <f t="shared" si="9"/>
        <v>7.9062110923943405E-4</v>
      </c>
    </row>
    <row r="29" spans="1:21" x14ac:dyDescent="0.3">
      <c r="A29" s="9" t="s">
        <v>19</v>
      </c>
      <c r="B29" s="13">
        <f>B26^2</f>
        <v>5.601122017290453E-3</v>
      </c>
      <c r="C29" s="10">
        <f t="shared" si="10"/>
        <v>5.601122017290453E-3</v>
      </c>
      <c r="D29" s="10">
        <f t="shared" si="7"/>
        <v>5.601122017290453E-3</v>
      </c>
      <c r="E29" s="10">
        <f t="shared" si="7"/>
        <v>5.601122017290453E-3</v>
      </c>
      <c r="F29" s="10">
        <f t="shared" si="7"/>
        <v>5.601122017290453E-3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-4.8145846432834603E-5</v>
      </c>
      <c r="M29" s="27">
        <v>-4.5971991239333301E-5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-2.6967076049603489E-7</v>
      </c>
      <c r="U29" s="12">
        <f t="shared" si="9"/>
        <v>-2.5749473230931359E-7</v>
      </c>
    </row>
    <row r="30" spans="1:21" x14ac:dyDescent="0.3">
      <c r="A30" s="9" t="s">
        <v>21</v>
      </c>
      <c r="B30" s="13">
        <f>B27^2</f>
        <v>7.7225861378002543E-5</v>
      </c>
      <c r="C30" s="10">
        <f t="shared" si="10"/>
        <v>7.7225861378002543E-5</v>
      </c>
      <c r="D30" s="10">
        <f t="shared" si="7"/>
        <v>7.7225861378002543E-5</v>
      </c>
      <c r="E30" s="10">
        <f t="shared" si="7"/>
        <v>7.7225861378002543E-5</v>
      </c>
      <c r="F30" s="10">
        <f t="shared" si="7"/>
        <v>7.7225861378002543E-5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5.8110957954125104E-6</v>
      </c>
      <c r="M30" s="27">
        <v>2.5901158407762302E-6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4.4876687835081992E-10</v>
      </c>
      <c r="U30" s="12">
        <f t="shared" si="9"/>
        <v>2.0002392687275367E-10</v>
      </c>
    </row>
    <row r="31" spans="1:21" x14ac:dyDescent="0.3">
      <c r="A31" s="9" t="s">
        <v>23</v>
      </c>
      <c r="B31" s="13">
        <f>B26^3</f>
        <v>-4.1919157975560693E-4</v>
      </c>
      <c r="C31" s="10">
        <f t="shared" si="10"/>
        <v>-4.1919157975560693E-4</v>
      </c>
      <c r="D31" s="10">
        <f t="shared" si="7"/>
        <v>-4.1919157975560693E-4</v>
      </c>
      <c r="E31" s="10">
        <f t="shared" si="7"/>
        <v>-4.1919157975560693E-4</v>
      </c>
      <c r="F31" s="10">
        <f t="shared" si="7"/>
        <v>-4.1919157975560693E-4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-1.2525673587615299E-5</v>
      </c>
      <c r="M31" s="27">
        <v>1.4212518000297801E-5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5.2506568986955378E-9</v>
      </c>
      <c r="U31" s="12">
        <f t="shared" si="9"/>
        <v>-5.9577678728498345E-9</v>
      </c>
    </row>
    <row r="32" spans="1:21" x14ac:dyDescent="0.3">
      <c r="A32" s="9" t="s">
        <v>25</v>
      </c>
      <c r="B32" s="13">
        <f>B27^3</f>
        <v>6.7864732515432368E-7</v>
      </c>
      <c r="C32" s="10">
        <f t="shared" si="10"/>
        <v>6.7864732515432368E-7</v>
      </c>
      <c r="D32" s="10">
        <f t="shared" si="7"/>
        <v>6.7864732515432368E-7</v>
      </c>
      <c r="E32" s="10">
        <f t="shared" si="7"/>
        <v>6.7864732515432368E-7</v>
      </c>
      <c r="F32" s="10">
        <f t="shared" si="7"/>
        <v>6.7864732515432368E-7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3.14239259613929E-7</v>
      </c>
      <c r="M32" s="27">
        <v>-1.34808059611239E-6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2.1325763299546801E-13</v>
      </c>
      <c r="U32" s="12">
        <f t="shared" si="9"/>
        <v>-9.1487129064411962E-13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2" customHeight="1" x14ac:dyDescent="0.3">
      <c r="A34" s="1"/>
      <c r="B34" s="1"/>
      <c r="C34" s="1"/>
      <c r="D34" s="1"/>
      <c r="E34" s="1"/>
      <c r="F34" s="1"/>
      <c r="G34" s="1"/>
      <c r="H34" s="17" t="s">
        <v>37</v>
      </c>
      <c r="I34" s="42">
        <v>1.3450016875620363</v>
      </c>
      <c r="J34" s="42">
        <v>-0.62400389791519295</v>
      </c>
      <c r="K34" s="42">
        <v>0.5790077288547324</v>
      </c>
      <c r="L34" s="42">
        <v>-7.4840644153363972E-2</v>
      </c>
      <c r="M34" s="42">
        <v>8.7878246101070166E-3</v>
      </c>
      <c r="N34" s="20"/>
      <c r="O34" s="1"/>
      <c r="P34" s="6" t="s">
        <v>38</v>
      </c>
      <c r="Q34" s="30">
        <f>SUM(Q22:Q32)</f>
        <v>1.3162536319755129</v>
      </c>
      <c r="R34" s="30">
        <f t="shared" ref="R34:U34" si="12">SUM(R22:R32)</f>
        <v>-0.58668851294366131</v>
      </c>
      <c r="S34" s="30">
        <f t="shared" si="12"/>
        <v>0.63351009318988871</v>
      </c>
      <c r="T34" s="31">
        <f t="shared" si="12"/>
        <v>-7.2762100919761263E-2</v>
      </c>
      <c r="U34" s="31">
        <f t="shared" si="12"/>
        <v>9.6595173334786174E-3</v>
      </c>
    </row>
    <row r="35" spans="1:21" ht="31.2" x14ac:dyDescent="0.3">
      <c r="A35" s="1"/>
      <c r="B35" s="1"/>
      <c r="C35" s="1"/>
      <c r="D35" s="1"/>
      <c r="E35" s="1"/>
      <c r="F35" s="1"/>
      <c r="G35" s="1"/>
      <c r="H35" s="6" t="s">
        <v>39</v>
      </c>
      <c r="I35" s="44">
        <f>Q34</f>
        <v>1.3162536319755129</v>
      </c>
      <c r="J35" s="44">
        <f>R34</f>
        <v>-0.58668851294366131</v>
      </c>
      <c r="K35" s="44">
        <f>S34</f>
        <v>0.63351009318988871</v>
      </c>
      <c r="L35" s="44">
        <f>T34</f>
        <v>-7.2762100919761263E-2</v>
      </c>
      <c r="M35" s="44">
        <f>U34</f>
        <v>9.6595173334786174E-3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2"/>
      <c r="C36" s="2"/>
      <c r="D36" s="2"/>
      <c r="E36" s="2"/>
      <c r="F36" s="2"/>
      <c r="G36" s="2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1"/>
      <c r="B37" s="2"/>
      <c r="C37" s="2"/>
      <c r="D37" s="2"/>
      <c r="E37" s="2"/>
      <c r="F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31.5" customHeight="1" x14ac:dyDescent="0.3"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"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3"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3"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3"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3"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3"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31.5" customHeight="1" x14ac:dyDescent="0.3"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3">
      <c r="G47" s="35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3">
      <c r="G48" s="35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7:21" x14ac:dyDescent="0.3">
      <c r="G49" s="35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7:21" x14ac:dyDescent="0.3">
      <c r="G50" s="35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7:21" x14ac:dyDescent="0.3">
      <c r="G51" s="35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7:21" x14ac:dyDescent="0.3"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7:21" x14ac:dyDescent="0.3"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7:21" x14ac:dyDescent="0.3"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7:21" x14ac:dyDescent="0.3"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7:21" x14ac:dyDescent="0.3"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7:21" x14ac:dyDescent="0.3"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7:21" x14ac:dyDescent="0.3"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7:21" x14ac:dyDescent="0.3"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7:21" x14ac:dyDescent="0.3"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7:21" x14ac:dyDescent="0.3"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7:21" x14ac:dyDescent="0.3"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7:21" x14ac:dyDescent="0.3"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7:21" x14ac:dyDescent="0.3"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3"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3"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3"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3"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3"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3"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3">
      <c r="H71" s="36"/>
      <c r="I71" s="36"/>
      <c r="J71" s="36"/>
      <c r="K71" s="36"/>
      <c r="L71" s="36"/>
      <c r="M71"/>
      <c r="N71"/>
      <c r="O71"/>
      <c r="P71"/>
      <c r="Q71"/>
      <c r="R71"/>
      <c r="S71"/>
      <c r="T71"/>
      <c r="U71"/>
    </row>
    <row r="72" spans="1:21" x14ac:dyDescent="0.3">
      <c r="H72" s="37"/>
      <c r="I72" s="37"/>
      <c r="J72" s="37"/>
      <c r="K72" s="37"/>
      <c r="L72" s="37"/>
      <c r="M72"/>
      <c r="N72"/>
      <c r="O72"/>
      <c r="P72"/>
      <c r="Q72"/>
      <c r="R72"/>
      <c r="S72"/>
      <c r="T72"/>
      <c r="U72"/>
    </row>
    <row r="73" spans="1:21" x14ac:dyDescent="0.3"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3"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3"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3"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3" customFormat="1" x14ac:dyDescent="0.3">
      <c r="A77"/>
      <c r="B77" s="34"/>
      <c r="C77" s="34"/>
      <c r="D77" s="34"/>
      <c r="E77" s="34"/>
      <c r="F77" s="34"/>
      <c r="H77"/>
      <c r="I77"/>
    </row>
    <row r="78" spans="1:21" s="3" customFormat="1" x14ac:dyDescent="0.3">
      <c r="A78"/>
      <c r="B78" s="34"/>
      <c r="C78" s="34"/>
      <c r="D78" s="34"/>
      <c r="E78" s="34"/>
      <c r="F78" s="34"/>
      <c r="H78"/>
      <c r="I78"/>
    </row>
    <row r="79" spans="1:21" x14ac:dyDescent="0.3"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s="3" customFormat="1" x14ac:dyDescent="0.3">
      <c r="A80"/>
      <c r="B80" s="34"/>
      <c r="C80" s="34"/>
      <c r="D80" s="34"/>
      <c r="E80" s="34"/>
      <c r="F80" s="34"/>
      <c r="H80"/>
      <c r="I80"/>
    </row>
    <row r="81" spans="2:7" customFormat="1" x14ac:dyDescent="0.3">
      <c r="B81" s="34"/>
      <c r="C81" s="34"/>
      <c r="D81" s="34"/>
      <c r="E81" s="34"/>
      <c r="F81" s="34"/>
      <c r="G81" s="3"/>
    </row>
    <row r="82" spans="2:7" customFormat="1" x14ac:dyDescent="0.3">
      <c r="B82" s="34"/>
      <c r="C82" s="34"/>
      <c r="D82" s="34"/>
      <c r="E82" s="34"/>
      <c r="F82" s="34"/>
      <c r="G82" s="3"/>
    </row>
    <row r="83" spans="2:7" customFormat="1" x14ac:dyDescent="0.3">
      <c r="B83" s="34"/>
      <c r="C83" s="34"/>
      <c r="D83" s="34"/>
      <c r="E83" s="34"/>
      <c r="F83" s="34"/>
      <c r="G83" s="3"/>
    </row>
    <row r="84" spans="2:7" customFormat="1" x14ac:dyDescent="0.3">
      <c r="B84" s="34"/>
      <c r="C84" s="34"/>
      <c r="D84" s="34"/>
      <c r="E84" s="34"/>
      <c r="F84" s="34"/>
      <c r="G84" s="3"/>
    </row>
    <row r="85" spans="2:7" customFormat="1" x14ac:dyDescent="0.3">
      <c r="B85" s="34"/>
      <c r="C85" s="34"/>
      <c r="D85" s="34"/>
      <c r="E85" s="34"/>
      <c r="F85" s="34"/>
      <c r="G85" s="3"/>
    </row>
    <row r="86" spans="2:7" customFormat="1" x14ac:dyDescent="0.3">
      <c r="B86" s="34"/>
      <c r="C86" s="34"/>
      <c r="D86" s="34"/>
      <c r="E86" s="34"/>
      <c r="F86" s="34"/>
      <c r="G86" s="3"/>
    </row>
    <row r="87" spans="2:7" customFormat="1" x14ac:dyDescent="0.3">
      <c r="B87" s="34"/>
      <c r="C87" s="34"/>
      <c r="D87" s="34"/>
      <c r="E87" s="34"/>
      <c r="F87" s="34"/>
      <c r="G87" s="3"/>
    </row>
    <row r="88" spans="2:7" customFormat="1" x14ac:dyDescent="0.3">
      <c r="B88" s="34"/>
      <c r="C88" s="34"/>
      <c r="D88" s="34"/>
      <c r="E88" s="34"/>
      <c r="F88" s="34"/>
      <c r="G88" s="3"/>
    </row>
    <row r="89" spans="2:7" customFormat="1" x14ac:dyDescent="0.3">
      <c r="B89" s="34"/>
      <c r="C89" s="34"/>
      <c r="D89" s="34"/>
      <c r="E89" s="34"/>
      <c r="F89" s="34"/>
      <c r="G89" s="3"/>
    </row>
    <row r="90" spans="2:7" customFormat="1" x14ac:dyDescent="0.3">
      <c r="B90" s="34"/>
      <c r="C90" s="34"/>
      <c r="D90" s="34"/>
      <c r="E90" s="34"/>
      <c r="F90" s="34"/>
      <c r="G90" s="3"/>
    </row>
    <row r="91" spans="2:7" customFormat="1" x14ac:dyDescent="0.3">
      <c r="B91" s="34"/>
      <c r="C91" s="34"/>
      <c r="D91" s="34"/>
      <c r="E91" s="34"/>
      <c r="F91" s="34"/>
      <c r="G91" s="3"/>
    </row>
    <row r="92" spans="2:7" customFormat="1" x14ac:dyDescent="0.3">
      <c r="B92" s="34"/>
      <c r="C92" s="34"/>
      <c r="D92" s="34"/>
      <c r="E92" s="34"/>
      <c r="F92" s="34"/>
      <c r="G92" s="3"/>
    </row>
    <row r="93" spans="2:7" customFormat="1" x14ac:dyDescent="0.3">
      <c r="B93" s="34"/>
      <c r="C93" s="34"/>
      <c r="D93" s="34"/>
      <c r="E93" s="34"/>
      <c r="F93" s="34"/>
      <c r="G93" s="3"/>
    </row>
    <row r="94" spans="2:7" customFormat="1" x14ac:dyDescent="0.3">
      <c r="B94" s="34"/>
      <c r="C94" s="34"/>
      <c r="D94" s="34"/>
      <c r="E94" s="34"/>
      <c r="F94" s="34"/>
      <c r="G94" s="3"/>
    </row>
    <row r="95" spans="2:7" customFormat="1" x14ac:dyDescent="0.3">
      <c r="B95" s="34"/>
      <c r="C95" s="34"/>
      <c r="D95" s="34"/>
      <c r="E95" s="34"/>
      <c r="F95" s="34"/>
      <c r="G95" s="3"/>
    </row>
    <row r="96" spans="2:7" customFormat="1" x14ac:dyDescent="0.3">
      <c r="B96" s="34"/>
      <c r="C96" s="34"/>
      <c r="D96" s="34"/>
      <c r="E96" s="34"/>
      <c r="F96" s="34"/>
      <c r="G96" s="3"/>
    </row>
    <row r="97" spans="1:21" s="3" customFormat="1" x14ac:dyDescent="0.3">
      <c r="A97"/>
      <c r="B97" s="34"/>
      <c r="C97" s="34"/>
      <c r="D97" s="34"/>
      <c r="E97" s="34"/>
      <c r="F97" s="34"/>
      <c r="H97"/>
      <c r="I97"/>
    </row>
    <row r="98" spans="1:21" s="3" customFormat="1" x14ac:dyDescent="0.3">
      <c r="A98"/>
      <c r="B98" s="34"/>
      <c r="C98" s="34"/>
      <c r="D98" s="34"/>
      <c r="E98" s="34"/>
      <c r="F98" s="34"/>
      <c r="H98"/>
      <c r="I98"/>
    </row>
    <row r="99" spans="1:21" s="3" customFormat="1" x14ac:dyDescent="0.3">
      <c r="A99"/>
      <c r="B99" s="34"/>
      <c r="C99" s="34"/>
      <c r="D99" s="34"/>
      <c r="E99" s="34"/>
      <c r="F99" s="34"/>
      <c r="H99"/>
      <c r="I99"/>
    </row>
    <row r="100" spans="1:21" s="3" customFormat="1" x14ac:dyDescent="0.3">
      <c r="A100"/>
      <c r="B100" s="34"/>
      <c r="C100" s="34"/>
      <c r="D100" s="34"/>
      <c r="E100" s="34"/>
      <c r="F100" s="34"/>
      <c r="H100"/>
      <c r="I100"/>
    </row>
    <row r="101" spans="1:21" s="3" customFormat="1" x14ac:dyDescent="0.3">
      <c r="A101"/>
      <c r="B101" s="34"/>
      <c r="C101" s="34"/>
      <c r="D101" s="34"/>
      <c r="E101" s="34"/>
      <c r="F101" s="34"/>
      <c r="H101"/>
      <c r="I101"/>
    </row>
    <row r="102" spans="1:21" s="3" customFormat="1" x14ac:dyDescent="0.3">
      <c r="A102"/>
      <c r="B102" s="34"/>
      <c r="C102" s="34"/>
      <c r="D102" s="34"/>
      <c r="E102" s="34"/>
      <c r="F102" s="34"/>
      <c r="H102"/>
      <c r="I102"/>
    </row>
    <row r="103" spans="1:21" s="3" customFormat="1" x14ac:dyDescent="0.3">
      <c r="A103"/>
      <c r="B103" s="34"/>
      <c r="C103" s="34"/>
      <c r="D103" s="34"/>
      <c r="E103" s="34"/>
      <c r="F103" s="34"/>
      <c r="H103"/>
      <c r="I103"/>
    </row>
    <row r="104" spans="1:21" s="3" customFormat="1" x14ac:dyDescent="0.3">
      <c r="A104"/>
      <c r="B104" s="34"/>
      <c r="C104" s="34"/>
      <c r="D104" s="34"/>
      <c r="E104" s="34"/>
      <c r="F104" s="34"/>
      <c r="H104"/>
      <c r="I104"/>
    </row>
    <row r="105" spans="1:21" s="3" customFormat="1" x14ac:dyDescent="0.3">
      <c r="A105"/>
      <c r="B105" s="34"/>
      <c r="C105" s="34"/>
      <c r="D105" s="34"/>
      <c r="E105" s="34"/>
      <c r="F105" s="34"/>
      <c r="H105"/>
      <c r="I105"/>
    </row>
    <row r="106" spans="1:21" x14ac:dyDescent="0.3"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25" spans="17:21" x14ac:dyDescent="0.3">
      <c r="Q125" s="34"/>
      <c r="R125" s="34"/>
      <c r="S125" s="34"/>
      <c r="T125" s="34"/>
      <c r="U125" s="34"/>
    </row>
    <row r="126" spans="17:21" x14ac:dyDescent="0.3">
      <c r="Q126" s="34"/>
      <c r="R126" s="34"/>
      <c r="S126" s="34"/>
      <c r="T126" s="34"/>
      <c r="U126" s="34"/>
    </row>
    <row r="127" spans="17:21" x14ac:dyDescent="0.3">
      <c r="Q127" s="34"/>
      <c r="R127" s="34"/>
      <c r="S127" s="34"/>
      <c r="T127" s="34"/>
      <c r="U127" s="34"/>
    </row>
    <row r="128" spans="17:21" x14ac:dyDescent="0.3">
      <c r="Q128" s="34"/>
      <c r="R128" s="34"/>
      <c r="S128" s="34"/>
      <c r="T128" s="34"/>
      <c r="U128" s="34"/>
    </row>
    <row r="129" spans="17:21" x14ac:dyDescent="0.3">
      <c r="Q129" s="34"/>
      <c r="R129" s="34"/>
      <c r="S129" s="34"/>
      <c r="T129" s="34"/>
      <c r="U129" s="34"/>
    </row>
    <row r="130" spans="17:21" x14ac:dyDescent="0.3">
      <c r="Q130" s="34"/>
      <c r="R130" s="34"/>
      <c r="S130" s="34"/>
      <c r="T130" s="34"/>
      <c r="U130" s="34"/>
    </row>
    <row r="131" spans="17:21" x14ac:dyDescent="0.3">
      <c r="Q131" s="34"/>
      <c r="R131" s="34"/>
      <c r="S131" s="34"/>
      <c r="T131" s="34"/>
      <c r="U131" s="34"/>
    </row>
    <row r="132" spans="17:21" x14ac:dyDescent="0.3">
      <c r="Q132" s="34"/>
      <c r="R132" s="34"/>
      <c r="S132" s="34"/>
      <c r="T132" s="34"/>
      <c r="U132" s="34"/>
    </row>
    <row r="133" spans="17:21" x14ac:dyDescent="0.3">
      <c r="Q133" s="34"/>
      <c r="R133" s="34"/>
      <c r="S133" s="34"/>
      <c r="T133" s="34"/>
      <c r="U133" s="34"/>
    </row>
    <row r="134" spans="17:21" x14ac:dyDescent="0.3">
      <c r="Q134" s="34"/>
      <c r="R134" s="34"/>
      <c r="S134" s="34"/>
      <c r="T134" s="34"/>
      <c r="U134" s="34"/>
    </row>
    <row r="135" spans="17:21" x14ac:dyDescent="0.3">
      <c r="Q135" s="34"/>
      <c r="R135" s="34"/>
      <c r="S135" s="34"/>
      <c r="T135" s="34"/>
      <c r="U135" s="34"/>
    </row>
    <row r="136" spans="17:21" x14ac:dyDescent="0.3">
      <c r="Q136" s="34"/>
      <c r="R136" s="34"/>
      <c r="S136" s="34"/>
      <c r="T136" s="34"/>
      <c r="U136" s="34"/>
    </row>
    <row r="137" spans="17:21" x14ac:dyDescent="0.3">
      <c r="Q137" s="34"/>
      <c r="R137" s="34"/>
      <c r="S137" s="34"/>
      <c r="T137" s="34"/>
      <c r="U137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3B9F-2206-3942-96A4-64B48E167005}">
  <dimension ref="A1:U69"/>
  <sheetViews>
    <sheetView workbookViewId="0">
      <selection sqref="A1:A2"/>
    </sheetView>
  </sheetViews>
  <sheetFormatPr defaultColWidth="8.69921875" defaultRowHeight="15.6" x14ac:dyDescent="0.3"/>
  <cols>
    <col min="1" max="1" width="9.69921875" style="3" customWidth="1"/>
    <col min="2" max="2" width="10.19921875" style="34" bestFit="1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10" style="3" bestFit="1" customWidth="1"/>
  </cols>
  <sheetData>
    <row r="1" spans="1:21" x14ac:dyDescent="0.3">
      <c r="A1" s="38" t="s">
        <v>40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9" t="s">
        <v>9</v>
      </c>
      <c r="B5" s="10">
        <f>I17</f>
        <v>-101.054385471565</v>
      </c>
      <c r="C5" s="10">
        <f>B5</f>
        <v>-101.054385471565</v>
      </c>
      <c r="D5" s="10">
        <f t="shared" ref="D5:F5" si="0">C5</f>
        <v>-101.054385471565</v>
      </c>
      <c r="E5" s="10">
        <f t="shared" si="0"/>
        <v>-101.054385471565</v>
      </c>
      <c r="F5" s="10">
        <f t="shared" si="0"/>
        <v>-101.054385471565</v>
      </c>
      <c r="G5" s="1"/>
      <c r="H5" s="6" t="s">
        <v>10</v>
      </c>
      <c r="I5" s="11">
        <v>1.00067994953452</v>
      </c>
      <c r="J5" s="11">
        <v>-1.96956116600402E-4</v>
      </c>
      <c r="K5" s="11">
        <v>-3.6752218447358399E-4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0">
        <f>B5*I5</f>
        <v>-101.12309735392759</v>
      </c>
      <c r="R5" s="10">
        <f t="shared" ref="R5:U15" si="2">C5*J5</f>
        <v>1.9903279327919524E-2</v>
      </c>
      <c r="S5" s="10">
        <f t="shared" si="2"/>
        <v>3.713972849914518E-2</v>
      </c>
      <c r="T5" s="12">
        <f t="shared" si="2"/>
        <v>0</v>
      </c>
      <c r="U5" s="12">
        <f t="shared" si="2"/>
        <v>0</v>
      </c>
    </row>
    <row r="6" spans="1:21" x14ac:dyDescent="0.3">
      <c r="A6" s="9" t="s">
        <v>11</v>
      </c>
      <c r="B6" s="10">
        <f>J17</f>
        <v>57.552798716728198</v>
      </c>
      <c r="C6" s="10">
        <f t="shared" ref="C6:F15" si="3">B6</f>
        <v>57.552798716728198</v>
      </c>
      <c r="D6" s="10">
        <f t="shared" si="3"/>
        <v>57.552798716728198</v>
      </c>
      <c r="E6" s="10">
        <f t="shared" si="3"/>
        <v>57.552798716728198</v>
      </c>
      <c r="F6" s="10">
        <f t="shared" si="3"/>
        <v>57.552798716728198</v>
      </c>
      <c r="G6" s="1"/>
      <c r="H6" s="6" t="s">
        <v>12</v>
      </c>
      <c r="I6" s="11">
        <v>2.7084373269265002E-5</v>
      </c>
      <c r="J6" s="11">
        <v>1.0005916409817901</v>
      </c>
      <c r="K6" s="11">
        <v>-5.80110385411819E-4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0">
        <f t="shared" ref="Q6:Q15" si="4">B6*I6</f>
        <v>1.5587814831347423E-3</v>
      </c>
      <c r="R6" s="10">
        <f t="shared" si="2"/>
        <v>57.586849311065734</v>
      </c>
      <c r="S6" s="10">
        <f t="shared" si="2"/>
        <v>-3.3386976245090037E-2</v>
      </c>
      <c r="T6" s="12">
        <f t="shared" si="2"/>
        <v>0</v>
      </c>
      <c r="U6" s="12">
        <f t="shared" si="2"/>
        <v>0</v>
      </c>
    </row>
    <row r="7" spans="1:21" x14ac:dyDescent="0.3">
      <c r="A7" s="9" t="s">
        <v>13</v>
      </c>
      <c r="B7" s="10">
        <f>K17</f>
        <v>31.6084942036372</v>
      </c>
      <c r="C7" s="10">
        <f t="shared" si="3"/>
        <v>31.6084942036372</v>
      </c>
      <c r="D7" s="10">
        <f t="shared" si="3"/>
        <v>31.6084942036372</v>
      </c>
      <c r="E7" s="10">
        <f t="shared" si="3"/>
        <v>31.6084942036372</v>
      </c>
      <c r="F7" s="10">
        <f t="shared" si="3"/>
        <v>31.6084942036372</v>
      </c>
      <c r="G7" s="1"/>
      <c r="H7" s="6" t="s">
        <v>14</v>
      </c>
      <c r="I7" s="11">
        <v>8.2864622450312198E-4</v>
      </c>
      <c r="J7" s="11">
        <v>-1.19574861495263E-3</v>
      </c>
      <c r="K7" s="11">
        <v>0.99738821548912804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0">
        <f t="shared" si="4"/>
        <v>2.619225938407278E-2</v>
      </c>
      <c r="R7" s="10">
        <f t="shared" si="2"/>
        <v>-3.7795813164737416E-2</v>
      </c>
      <c r="S7" s="10">
        <f t="shared" si="2"/>
        <v>31.525939628064155</v>
      </c>
      <c r="T7" s="12">
        <f t="shared" si="2"/>
        <v>0</v>
      </c>
      <c r="U7" s="12">
        <f t="shared" si="2"/>
        <v>0</v>
      </c>
    </row>
    <row r="8" spans="1:21" x14ac:dyDescent="0.3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2.7345691447084701E-2</v>
      </c>
      <c r="J8" s="11">
        <v>-3.59554108959537E-2</v>
      </c>
      <c r="K8" s="11">
        <v>-5.2696635325035997E-2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0">
        <f t="shared" si="4"/>
        <v>2.7345691447084701E-2</v>
      </c>
      <c r="R8" s="10">
        <f t="shared" si="2"/>
        <v>-3.59554108959537E-2</v>
      </c>
      <c r="S8" s="10">
        <f t="shared" si="2"/>
        <v>-5.2696635325035997E-2</v>
      </c>
      <c r="T8" s="12">
        <f t="shared" si="2"/>
        <v>0</v>
      </c>
      <c r="U8" s="12">
        <f t="shared" si="2"/>
        <v>0</v>
      </c>
    </row>
    <row r="9" spans="1:21" x14ac:dyDescent="0.3">
      <c r="A9" s="9" t="s">
        <v>7</v>
      </c>
      <c r="B9" s="10">
        <f>L17</f>
        <v>5.1717965114696201</v>
      </c>
      <c r="C9" s="10">
        <f t="shared" si="3"/>
        <v>5.1717965114696201</v>
      </c>
      <c r="D9" s="10">
        <f t="shared" si="3"/>
        <v>5.1717965114696201</v>
      </c>
      <c r="E9" s="10">
        <f t="shared" si="3"/>
        <v>5.1717965114696201</v>
      </c>
      <c r="F9" s="10">
        <f t="shared" si="3"/>
        <v>5.1717965114696201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0.999499880161974</v>
      </c>
      <c r="M9" s="11">
        <v>1.0709441466238701E-3</v>
      </c>
      <c r="N9" s="1"/>
      <c r="O9" s="1"/>
      <c r="P9" s="6" t="str">
        <f t="shared" ref="P9:P15" si="5">CONCATENATE(H9,"*",A9)</f>
        <v>C5*Rx</v>
      </c>
      <c r="Q9" s="10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5.1692099934360005</v>
      </c>
      <c r="U9" s="14">
        <f t="shared" si="2"/>
        <v>5.5387052014881401E-3</v>
      </c>
    </row>
    <row r="10" spans="1:21" x14ac:dyDescent="0.3">
      <c r="A10" s="9" t="s">
        <v>8</v>
      </c>
      <c r="B10" s="13">
        <f>M17</f>
        <v>10.381139541482399</v>
      </c>
      <c r="C10" s="10">
        <f t="shared" si="3"/>
        <v>10.381139541482399</v>
      </c>
      <c r="D10" s="10">
        <f t="shared" si="3"/>
        <v>10.381139541482399</v>
      </c>
      <c r="E10" s="10">
        <f t="shared" si="3"/>
        <v>10.381139541482399</v>
      </c>
      <c r="F10" s="10">
        <f t="shared" si="3"/>
        <v>10.381139541482399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-5.6497543228241701E-4</v>
      </c>
      <c r="M10" s="11">
        <v>0.99988764643683603</v>
      </c>
      <c r="N10" s="1"/>
      <c r="O10" s="1"/>
      <c r="P10" s="6" t="str">
        <f t="shared" si="5"/>
        <v>C6*Ry</v>
      </c>
      <c r="Q10" s="10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-5.865088800033111E-3</v>
      </c>
      <c r="U10" s="14">
        <f t="shared" si="2"/>
        <v>10.379973183465211</v>
      </c>
    </row>
    <row r="11" spans="1:21" x14ac:dyDescent="0.3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-2.1103707928646601E-3</v>
      </c>
      <c r="M11" s="11">
        <v>-7.9510768457993796E-4</v>
      </c>
      <c r="N11" s="1"/>
      <c r="O11" s="1"/>
      <c r="P11" s="6" t="str">
        <f t="shared" si="5"/>
        <v>C7*1</v>
      </c>
      <c r="Q11" s="10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-2.1103707928646601E-3</v>
      </c>
      <c r="U11" s="14">
        <f t="shared" si="2"/>
        <v>-7.9510768457993796E-4</v>
      </c>
    </row>
    <row r="12" spans="1:21" x14ac:dyDescent="0.3">
      <c r="A12" s="9" t="s">
        <v>19</v>
      </c>
      <c r="B12" s="13">
        <f>B9^2</f>
        <v>26.74747915604933</v>
      </c>
      <c r="C12" s="10">
        <f t="shared" si="3"/>
        <v>26.74747915604933</v>
      </c>
      <c r="D12" s="10">
        <f t="shared" si="3"/>
        <v>26.74747915604933</v>
      </c>
      <c r="E12" s="10">
        <f t="shared" si="3"/>
        <v>26.74747915604933</v>
      </c>
      <c r="F12" s="10">
        <f t="shared" si="3"/>
        <v>26.74747915604933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4.8430184539804799E-5</v>
      </c>
      <c r="M12" s="11">
        <v>4.6050196379807497E-5</v>
      </c>
      <c r="N12" s="1"/>
      <c r="O12" s="1"/>
      <c r="P12" s="6" t="str">
        <f t="shared" si="5"/>
        <v>C8*Rx^2</v>
      </c>
      <c r="Q12" s="10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1.2953853515020514E-3</v>
      </c>
      <c r="U12" s="14">
        <f t="shared" si="2"/>
        <v>1.2317266678008793E-3</v>
      </c>
    </row>
    <row r="13" spans="1:21" x14ac:dyDescent="0.3">
      <c r="A13" s="9" t="s">
        <v>21</v>
      </c>
      <c r="B13" s="13">
        <f>B10^2</f>
        <v>107.76805817972941</v>
      </c>
      <c r="C13" s="10">
        <f t="shared" si="3"/>
        <v>107.76805817972941</v>
      </c>
      <c r="D13" s="10">
        <f t="shared" si="3"/>
        <v>107.76805817972941</v>
      </c>
      <c r="E13" s="10">
        <f t="shared" si="3"/>
        <v>107.76805817972941</v>
      </c>
      <c r="F13" s="10">
        <f t="shared" si="3"/>
        <v>107.76805817972941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-5.8950058558938299E-6</v>
      </c>
      <c r="M13" s="11">
        <v>-2.5854461880693001E-6</v>
      </c>
      <c r="N13" s="1"/>
      <c r="O13" s="1"/>
      <c r="P13" s="6" t="str">
        <f t="shared" si="5"/>
        <v>C9*Ry^2</v>
      </c>
      <c r="Q13" s="10">
        <f t="shared" si="4"/>
        <v>0</v>
      </c>
      <c r="R13" s="10">
        <f t="shared" si="2"/>
        <v>0</v>
      </c>
      <c r="S13" s="10">
        <f t="shared" si="2"/>
        <v>0</v>
      </c>
      <c r="T13" s="14">
        <f t="shared" si="2"/>
        <v>-6.3529333404781186E-4</v>
      </c>
      <c r="U13" s="14">
        <f t="shared" si="2"/>
        <v>-2.7862851521641196E-4</v>
      </c>
    </row>
    <row r="14" spans="1:21" x14ac:dyDescent="0.3">
      <c r="A14" s="9" t="s">
        <v>23</v>
      </c>
      <c r="B14" s="13">
        <f>B9^3</f>
        <v>138.33251938986231</v>
      </c>
      <c r="C14" s="10">
        <f t="shared" si="3"/>
        <v>138.33251938986231</v>
      </c>
      <c r="D14" s="10">
        <f t="shared" si="3"/>
        <v>138.33251938986231</v>
      </c>
      <c r="E14" s="10">
        <f t="shared" si="3"/>
        <v>138.33251938986231</v>
      </c>
      <c r="F14" s="10">
        <f t="shared" si="3"/>
        <v>138.33251938986231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1.25332172664855E-5</v>
      </c>
      <c r="M14" s="11">
        <v>-1.4108201400428899E-5</v>
      </c>
      <c r="N14" s="1"/>
      <c r="O14" s="1"/>
      <c r="P14" s="6" t="str">
        <f t="shared" si="5"/>
        <v>C10*Rx^3</v>
      </c>
      <c r="Q14" s="10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1.7337515205334626E-3</v>
      </c>
      <c r="U14" s="14">
        <f t="shared" si="2"/>
        <v>-1.9516230437809133E-3</v>
      </c>
    </row>
    <row r="15" spans="1:21" x14ac:dyDescent="0.3">
      <c r="A15" s="9" t="s">
        <v>25</v>
      </c>
      <c r="B15" s="13">
        <f>B10^3</f>
        <v>1118.7552500783647</v>
      </c>
      <c r="C15" s="10">
        <f t="shared" si="3"/>
        <v>1118.7552500783647</v>
      </c>
      <c r="D15" s="10">
        <f t="shared" si="3"/>
        <v>1118.7552500783647</v>
      </c>
      <c r="E15" s="10">
        <f t="shared" si="3"/>
        <v>1118.7552500783647</v>
      </c>
      <c r="F15" s="10">
        <f t="shared" si="3"/>
        <v>1118.7552500783647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-3.1822433005853499E-7</v>
      </c>
      <c r="M15" s="11">
        <v>1.3520844857546499E-6</v>
      </c>
      <c r="N15" s="1"/>
      <c r="O15" s="1"/>
      <c r="P15" s="6" t="str">
        <f t="shared" si="5"/>
        <v>C11*Ry^3</v>
      </c>
      <c r="Q15" s="10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-3.5601513995565638E-4</v>
      </c>
      <c r="U15" s="14">
        <f t="shared" si="2"/>
        <v>1.5126516169875206E-3</v>
      </c>
    </row>
    <row r="16" spans="1:21" x14ac:dyDescent="0.3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3">
      <c r="A17" s="1"/>
      <c r="B17" s="2"/>
      <c r="C17" s="2"/>
      <c r="D17" s="2"/>
      <c r="E17" s="2"/>
      <c r="F17" s="2"/>
      <c r="G17" s="1"/>
      <c r="H17" s="17" t="s">
        <v>27</v>
      </c>
      <c r="I17" s="18">
        <v>-101.054385471565</v>
      </c>
      <c r="J17" s="18">
        <v>57.552798716728198</v>
      </c>
      <c r="K17" s="18">
        <v>31.6084942036372</v>
      </c>
      <c r="L17" s="19">
        <v>5.1717965114696201</v>
      </c>
      <c r="M17" s="19">
        <v>10.381139541482399</v>
      </c>
      <c r="N17" s="20"/>
      <c r="O17" s="1"/>
      <c r="P17" s="6" t="s">
        <v>28</v>
      </c>
      <c r="Q17" s="21">
        <f>SUM(Q5:Q15)</f>
        <v>-101.06800062161329</v>
      </c>
      <c r="R17" s="21">
        <f t="shared" ref="R17:U17" si="6">SUM(R5:R15)</f>
        <v>57.533001366332968</v>
      </c>
      <c r="S17" s="21">
        <f t="shared" si="6"/>
        <v>31.476995744993175</v>
      </c>
      <c r="T17" s="22">
        <f t="shared" si="6"/>
        <v>5.1632723622411341</v>
      </c>
      <c r="U17" s="22">
        <f t="shared" si="6"/>
        <v>10.385230907707911</v>
      </c>
    </row>
    <row r="18" spans="1:21" x14ac:dyDescent="0.3">
      <c r="A18" s="1"/>
      <c r="B18" s="2"/>
      <c r="C18" s="2"/>
      <c r="D18" s="2"/>
      <c r="E18" s="2"/>
      <c r="F18" s="2"/>
      <c r="G18" s="1"/>
      <c r="H18" s="6" t="s">
        <v>29</v>
      </c>
      <c r="I18" s="23">
        <f>Q17</f>
        <v>-101.06800062161329</v>
      </c>
      <c r="J18" s="23">
        <f>R17</f>
        <v>57.533001366332968</v>
      </c>
      <c r="K18" s="23">
        <f>S17</f>
        <v>31.476995744993175</v>
      </c>
      <c r="L18" s="24">
        <f>T17</f>
        <v>5.1632723622411341</v>
      </c>
      <c r="M18" s="24">
        <f>U17</f>
        <v>10.385230907707911</v>
      </c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3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3">
      <c r="A22" s="9" t="s">
        <v>9</v>
      </c>
      <c r="B22" s="10">
        <f>I34</f>
        <v>-101.06843049300777</v>
      </c>
      <c r="C22" s="10">
        <f>B22</f>
        <v>-101.06843049300777</v>
      </c>
      <c r="D22" s="10">
        <f t="shared" ref="D22:F32" si="7">C22</f>
        <v>-101.06843049300777</v>
      </c>
      <c r="E22" s="10">
        <f t="shared" si="7"/>
        <v>-101.06843049300777</v>
      </c>
      <c r="F22" s="10">
        <f t="shared" si="7"/>
        <v>-101.06843049300777</v>
      </c>
      <c r="G22" s="1"/>
      <c r="H22" s="6" t="s">
        <v>10</v>
      </c>
      <c r="I22" s="27">
        <v>0.99932019271382799</v>
      </c>
      <c r="J22" s="27">
        <v>1.9714708124231699E-4</v>
      </c>
      <c r="K22" s="27">
        <v>3.6833992066514799E-4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-100.99972343755665</v>
      </c>
      <c r="R22" s="10">
        <f t="shared" ref="R22:U32" si="9">C22*J22</f>
        <v>-1.9925346077438469E-2</v>
      </c>
      <c r="S22" s="10">
        <f t="shared" si="9"/>
        <v>-3.7227537669545507E-2</v>
      </c>
      <c r="T22" s="12">
        <f t="shared" si="9"/>
        <v>0</v>
      </c>
      <c r="U22" s="12">
        <f t="shared" si="9"/>
        <v>0</v>
      </c>
    </row>
    <row r="23" spans="1:21" x14ac:dyDescent="0.3">
      <c r="A23" s="9" t="s">
        <v>11</v>
      </c>
      <c r="B23" s="10">
        <f>J34</f>
        <v>57.532796470187805</v>
      </c>
      <c r="C23" s="10">
        <f t="shared" ref="C23:C32" si="10">B23</f>
        <v>57.532796470187805</v>
      </c>
      <c r="D23" s="10">
        <f t="shared" si="7"/>
        <v>57.532796470187805</v>
      </c>
      <c r="E23" s="10">
        <f t="shared" si="7"/>
        <v>57.532796470187805</v>
      </c>
      <c r="F23" s="10">
        <f t="shared" si="7"/>
        <v>57.532796470187805</v>
      </c>
      <c r="G23" s="1"/>
      <c r="H23" s="6" t="s">
        <v>12</v>
      </c>
      <c r="I23" s="27">
        <v>-2.75293116845278E-5</v>
      </c>
      <c r="J23" s="27">
        <v>0.99940932680981598</v>
      </c>
      <c r="K23" s="27">
        <v>5.8133177011787196E-4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-1.583838286110301E-3</v>
      </c>
      <c r="R23" s="10">
        <f t="shared" si="9"/>
        <v>57.498813389756549</v>
      </c>
      <c r="S23" s="10">
        <f t="shared" si="9"/>
        <v>3.3445642411845534E-2</v>
      </c>
      <c r="T23" s="12">
        <f t="shared" si="9"/>
        <v>0</v>
      </c>
      <c r="U23" s="12">
        <f t="shared" si="9"/>
        <v>0</v>
      </c>
    </row>
    <row r="24" spans="1:21" x14ac:dyDescent="0.3">
      <c r="A24" s="9" t="s">
        <v>13</v>
      </c>
      <c r="B24" s="10">
        <f>K34</f>
        <v>31.477494415014974</v>
      </c>
      <c r="C24" s="10">
        <f t="shared" si="10"/>
        <v>31.477494415014974</v>
      </c>
      <c r="D24" s="10">
        <f t="shared" si="7"/>
        <v>31.477494415014974</v>
      </c>
      <c r="E24" s="10">
        <f t="shared" si="7"/>
        <v>31.477494415014974</v>
      </c>
      <c r="F24" s="10">
        <f t="shared" si="7"/>
        <v>31.477494415014974</v>
      </c>
      <c r="G24" s="1"/>
      <c r="H24" s="6" t="s">
        <v>14</v>
      </c>
      <c r="I24" s="27">
        <v>-8.3039371012029201E-4</v>
      </c>
      <c r="J24" s="27">
        <v>1.1983153733605601E-3</v>
      </c>
      <c r="K24" s="27">
        <v>1.00261849124331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-2.6138713372575055E-2</v>
      </c>
      <c r="R24" s="10">
        <f t="shared" si="9"/>
        <v>3.7719965472383613E-2</v>
      </c>
      <c r="S24" s="10">
        <f t="shared" si="9"/>
        <v>31.55991795850203</v>
      </c>
      <c r="T24" s="12">
        <f t="shared" si="9"/>
        <v>0</v>
      </c>
      <c r="U24" s="12">
        <f t="shared" si="9"/>
        <v>0</v>
      </c>
    </row>
    <row r="25" spans="1:21" x14ac:dyDescent="0.3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-2.7370087661051101E-2</v>
      </c>
      <c r="J25" s="27">
        <v>3.59878055787127E-2</v>
      </c>
      <c r="K25" s="27">
        <v>5.2853573142985798E-2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-2.7370087661051101E-2</v>
      </c>
      <c r="R25" s="10">
        <f t="shared" si="9"/>
        <v>3.59878055787127E-2</v>
      </c>
      <c r="S25" s="10">
        <f t="shared" si="9"/>
        <v>5.2853573142985798E-2</v>
      </c>
      <c r="T25" s="12">
        <f t="shared" si="9"/>
        <v>0</v>
      </c>
      <c r="U25" s="12">
        <f t="shared" si="9"/>
        <v>0</v>
      </c>
    </row>
    <row r="26" spans="1:21" x14ac:dyDescent="0.3">
      <c r="A26" s="9" t="s">
        <v>7</v>
      </c>
      <c r="B26" s="10">
        <f>L34</f>
        <v>5.1632717274844762</v>
      </c>
      <c r="C26" s="10">
        <f t="shared" si="10"/>
        <v>5.1632717274844762</v>
      </c>
      <c r="D26" s="10">
        <f t="shared" si="7"/>
        <v>5.1632717274844762</v>
      </c>
      <c r="E26" s="10">
        <f t="shared" si="7"/>
        <v>5.1632717274844762</v>
      </c>
      <c r="F26" s="10">
        <f t="shared" si="7"/>
        <v>5.1632717274844762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1.00049845418409</v>
      </c>
      <c r="M26" s="27">
        <v>-1.0736333719941699E-3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5.1658453818806347</v>
      </c>
      <c r="U26" s="12">
        <f t="shared" si="9"/>
        <v>-5.5434608353013212E-3</v>
      </c>
    </row>
    <row r="27" spans="1:21" x14ac:dyDescent="0.3">
      <c r="A27" s="9" t="s">
        <v>8</v>
      </c>
      <c r="B27" s="13">
        <f>M34</f>
        <v>10.385234006247925</v>
      </c>
      <c r="C27" s="10">
        <f t="shared" si="10"/>
        <v>10.385234006247925</v>
      </c>
      <c r="D27" s="10">
        <f t="shared" si="7"/>
        <v>10.385234006247925</v>
      </c>
      <c r="E27" s="10">
        <f t="shared" si="7"/>
        <v>10.385234006247925</v>
      </c>
      <c r="F27" s="10">
        <f t="shared" si="7"/>
        <v>10.385234006247925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5.6529191971963801E-4</v>
      </c>
      <c r="M27" s="27">
        <v>1.0001119110157899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5.8706888681295567E-3</v>
      </c>
      <c r="U27" s="12">
        <f t="shared" si="9"/>
        <v>10.38639622833478</v>
      </c>
    </row>
    <row r="28" spans="1:21" x14ac:dyDescent="0.3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2.1111441507004002E-3</v>
      </c>
      <c r="M28" s="27">
        <v>7.9062110923943405E-4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2.1111441507004002E-3</v>
      </c>
      <c r="U28" s="12">
        <f t="shared" si="9"/>
        <v>7.9062110923943405E-4</v>
      </c>
    </row>
    <row r="29" spans="1:21" x14ac:dyDescent="0.3">
      <c r="A29" s="9" t="s">
        <v>19</v>
      </c>
      <c r="B29" s="13">
        <f>B26^2</f>
        <v>26.659374931840528</v>
      </c>
      <c r="C29" s="10">
        <f t="shared" si="10"/>
        <v>26.659374931840528</v>
      </c>
      <c r="D29" s="10">
        <f t="shared" si="7"/>
        <v>26.659374931840528</v>
      </c>
      <c r="E29" s="10">
        <f t="shared" si="7"/>
        <v>26.659374931840528</v>
      </c>
      <c r="F29" s="10">
        <f t="shared" si="7"/>
        <v>26.659374931840528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-4.8145846432834603E-5</v>
      </c>
      <c r="M29" s="27">
        <v>-4.5971991239333301E-5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-1.2835381714637545E-3</v>
      </c>
      <c r="U29" s="12">
        <f t="shared" si="9"/>
        <v>-1.2255845508126746E-3</v>
      </c>
    </row>
    <row r="30" spans="1:21" x14ac:dyDescent="0.3">
      <c r="A30" s="9" t="s">
        <v>21</v>
      </c>
      <c r="B30" s="13">
        <f>B27^2</f>
        <v>107.85308536452834</v>
      </c>
      <c r="C30" s="10">
        <f t="shared" si="10"/>
        <v>107.85308536452834</v>
      </c>
      <c r="D30" s="10">
        <f t="shared" si="7"/>
        <v>107.85308536452834</v>
      </c>
      <c r="E30" s="10">
        <f t="shared" si="7"/>
        <v>107.85308536452834</v>
      </c>
      <c r="F30" s="10">
        <f t="shared" si="7"/>
        <v>107.85308536452834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5.8110957954125104E-6</v>
      </c>
      <c r="M30" s="27">
        <v>2.5901158407762302E-6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6.267446108840772E-4</v>
      </c>
      <c r="U30" s="12">
        <f t="shared" si="9"/>
        <v>2.7935198487925584E-4</v>
      </c>
    </row>
    <row r="31" spans="1:21" x14ac:dyDescent="0.3">
      <c r="A31" s="9" t="s">
        <v>23</v>
      </c>
      <c r="B31" s="13">
        <f>B26^3</f>
        <v>137.64959685798058</v>
      </c>
      <c r="C31" s="10">
        <f t="shared" si="10"/>
        <v>137.64959685798058</v>
      </c>
      <c r="D31" s="10">
        <f t="shared" si="7"/>
        <v>137.64959685798058</v>
      </c>
      <c r="E31" s="10">
        <f t="shared" si="7"/>
        <v>137.64959685798058</v>
      </c>
      <c r="F31" s="10">
        <f t="shared" si="7"/>
        <v>137.64959685798058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-1.2525673587615299E-5</v>
      </c>
      <c r="M31" s="27">
        <v>1.4212518000297801E-5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-1.7241539197099013E-3</v>
      </c>
      <c r="U31" s="12">
        <f t="shared" si="9"/>
        <v>1.9563473730777846E-3</v>
      </c>
    </row>
    <row r="32" spans="1:21" x14ac:dyDescent="0.3">
      <c r="A32" s="9" t="s">
        <v>25</v>
      </c>
      <c r="B32" s="13">
        <f>B27^3</f>
        <v>1120.0795298064602</v>
      </c>
      <c r="C32" s="10">
        <f t="shared" si="10"/>
        <v>1120.0795298064602</v>
      </c>
      <c r="D32" s="10">
        <f t="shared" si="7"/>
        <v>1120.0795298064602</v>
      </c>
      <c r="E32" s="10">
        <f t="shared" si="7"/>
        <v>1120.0795298064602</v>
      </c>
      <c r="F32" s="10">
        <f t="shared" si="7"/>
        <v>1120.0795298064602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3.14239259613929E-7</v>
      </c>
      <c r="M32" s="27">
        <v>-1.34808059611239E-6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3.5197296215509977E-4</v>
      </c>
      <c r="U32" s="12">
        <f t="shared" si="9"/>
        <v>-1.5099574802347783E-3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2" customHeight="1" x14ac:dyDescent="0.3">
      <c r="A34" s="1"/>
      <c r="B34" s="1"/>
      <c r="C34" s="1"/>
      <c r="D34" s="1"/>
      <c r="E34" s="1"/>
      <c r="F34" s="1"/>
      <c r="G34" s="1"/>
      <c r="H34" s="17" t="s">
        <v>37</v>
      </c>
      <c r="I34" s="28">
        <v>-101.06843049300777</v>
      </c>
      <c r="J34" s="28">
        <v>57.532796470187805</v>
      </c>
      <c r="K34" s="28">
        <v>31.477494415014974</v>
      </c>
      <c r="L34" s="29">
        <v>5.1632717274844762</v>
      </c>
      <c r="M34" s="29">
        <v>10.385234006247925</v>
      </c>
      <c r="N34" s="20"/>
      <c r="O34" s="1"/>
      <c r="P34" s="6" t="s">
        <v>38</v>
      </c>
      <c r="Q34" s="30">
        <f>SUM(Q22:Q32)</f>
        <v>-101.05481607687639</v>
      </c>
      <c r="R34" s="30">
        <f t="shared" ref="R34:U34" si="12">SUM(R22:R32)</f>
        <v>57.552595814730211</v>
      </c>
      <c r="S34" s="30">
        <f t="shared" si="12"/>
        <v>31.608989636387317</v>
      </c>
      <c r="T34" s="31">
        <f t="shared" si="12"/>
        <v>5.1717982403813298</v>
      </c>
      <c r="U34" s="31">
        <f t="shared" si="12"/>
        <v>10.381143545935627</v>
      </c>
    </row>
    <row r="35" spans="1:21" ht="31.2" x14ac:dyDescent="0.3">
      <c r="A35" s="1"/>
      <c r="B35" s="1"/>
      <c r="C35" s="1"/>
      <c r="D35" s="1"/>
      <c r="E35" s="1"/>
      <c r="F35" s="1"/>
      <c r="G35" s="1"/>
      <c r="H35" s="6" t="s">
        <v>39</v>
      </c>
      <c r="I35" s="32">
        <f>Q34</f>
        <v>-101.05481607687639</v>
      </c>
      <c r="J35" s="32">
        <f>R34</f>
        <v>57.552595814730211</v>
      </c>
      <c r="K35" s="32">
        <f>S34</f>
        <v>31.608989636387317</v>
      </c>
      <c r="L35" s="33">
        <f>T34</f>
        <v>5.1717982403813298</v>
      </c>
      <c r="M35" s="33">
        <f>U34</f>
        <v>10.381143545935627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2"/>
      <c r="C36" s="2"/>
      <c r="D36" s="2"/>
      <c r="E36" s="2"/>
      <c r="F36" s="2"/>
      <c r="G36" s="2"/>
      <c r="H36" s="1"/>
      <c r="I36" s="25"/>
      <c r="J36" s="25"/>
      <c r="K36" s="25"/>
      <c r="L36" s="25"/>
      <c r="M36" s="25"/>
      <c r="N36" s="2"/>
      <c r="O36" s="2"/>
      <c r="P36" s="2"/>
      <c r="Q36" s="1"/>
      <c r="R36" s="1"/>
      <c r="S36" s="1"/>
      <c r="T36" s="1"/>
      <c r="U36" s="1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4"/>
      <c r="R37" s="34"/>
      <c r="S37" s="34"/>
      <c r="T37" s="34"/>
      <c r="U37" s="34"/>
    </row>
    <row r="57" spans="17:21" x14ac:dyDescent="0.3">
      <c r="Q57" s="34"/>
      <c r="R57" s="34"/>
      <c r="S57" s="34"/>
      <c r="T57" s="34"/>
      <c r="U57" s="34"/>
    </row>
    <row r="58" spans="17:21" x14ac:dyDescent="0.3">
      <c r="Q58" s="34"/>
      <c r="R58" s="34"/>
      <c r="S58" s="34"/>
      <c r="T58" s="34"/>
      <c r="U58" s="34"/>
    </row>
    <row r="59" spans="17:21" x14ac:dyDescent="0.3">
      <c r="Q59" s="34"/>
      <c r="R59" s="34"/>
      <c r="S59" s="34"/>
      <c r="T59" s="34"/>
      <c r="U59" s="34"/>
    </row>
    <row r="60" spans="17:21" x14ac:dyDescent="0.3">
      <c r="Q60" s="34"/>
      <c r="R60" s="34"/>
      <c r="S60" s="34"/>
      <c r="T60" s="34"/>
      <c r="U60" s="34"/>
    </row>
    <row r="61" spans="17:21" x14ac:dyDescent="0.3">
      <c r="Q61" s="34"/>
      <c r="R61" s="34"/>
      <c r="S61" s="34"/>
      <c r="T61" s="34"/>
      <c r="U61" s="34"/>
    </row>
    <row r="62" spans="17:21" x14ac:dyDescent="0.3">
      <c r="Q62" s="34"/>
      <c r="R62" s="34"/>
      <c r="S62" s="34"/>
      <c r="T62" s="34"/>
      <c r="U62" s="34"/>
    </row>
    <row r="63" spans="17:21" x14ac:dyDescent="0.3">
      <c r="Q63" s="34"/>
      <c r="R63" s="34"/>
      <c r="S63" s="34"/>
      <c r="T63" s="34"/>
      <c r="U63" s="34"/>
    </row>
    <row r="64" spans="17:21" x14ac:dyDescent="0.3">
      <c r="Q64" s="34"/>
      <c r="R64" s="34"/>
      <c r="S64" s="34"/>
      <c r="T64" s="34"/>
      <c r="U64" s="34"/>
    </row>
    <row r="65" spans="17:21" x14ac:dyDescent="0.3">
      <c r="Q65" s="34"/>
      <c r="R65" s="34"/>
      <c r="S65" s="34"/>
      <c r="T65" s="34"/>
      <c r="U65" s="34"/>
    </row>
    <row r="66" spans="17:21" x14ac:dyDescent="0.3">
      <c r="Q66" s="34"/>
      <c r="R66" s="34"/>
      <c r="S66" s="34"/>
      <c r="T66" s="34"/>
      <c r="U66" s="34"/>
    </row>
    <row r="67" spans="17:21" x14ac:dyDescent="0.3">
      <c r="Q67" s="34"/>
      <c r="R67" s="34"/>
      <c r="S67" s="34"/>
      <c r="T67" s="34"/>
      <c r="U67" s="34"/>
    </row>
    <row r="68" spans="17:21" x14ac:dyDescent="0.3">
      <c r="Q68" s="34"/>
      <c r="R68" s="34"/>
      <c r="S68" s="34"/>
      <c r="T68" s="34"/>
      <c r="U68" s="34"/>
    </row>
    <row r="69" spans="17:21" x14ac:dyDescent="0.3">
      <c r="Q69" s="34"/>
      <c r="R69" s="34"/>
      <c r="S69" s="34"/>
      <c r="T69" s="34"/>
      <c r="U69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Encoder Mapping 5-18-2023</vt:lpstr>
      <vt:lpstr>Encoder Mapping Mar 4</vt:lpstr>
      <vt:lpstr>Encoder Mapping Mar 4 (old)</vt:lpstr>
      <vt:lpstr>Sample PR5 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Bray, Evan (GSFC-549.0)[ORBITAL SCIENCES CORP]</cp:lastModifiedBy>
  <dcterms:created xsi:type="dcterms:W3CDTF">2023-03-10T13:16:16Z</dcterms:created>
  <dcterms:modified xsi:type="dcterms:W3CDTF">2023-05-22T22:53:08Z</dcterms:modified>
</cp:coreProperties>
</file>