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hreish\Desktop\SORC 02-2023\5DoF re-cal03012023\CV test\"/>
    </mc:Choice>
  </mc:AlternateContent>
  <xr:revisionPtr revIDLastSave="0" documentId="13_ncr:1_{8E363E27-B3A8-43E3-88E8-84C967D2EA2F}" xr6:coauthVersionLast="47" xr6:coauthVersionMax="47" xr10:uidLastSave="{00000000-0000-0000-0000-000000000000}"/>
  <bookViews>
    <workbookView xWindow="15" yWindow="855" windowWidth="28350" windowHeight="11400" tabRatio="410" xr2:uid="{00000000-000D-0000-FFFF-FFFF00000000}"/>
  </bookViews>
  <sheets>
    <sheet name="CV test FDP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" i="1" l="1"/>
  <c r="AT96" i="1"/>
  <c r="AT97" i="1" s="1"/>
  <c r="AT98" i="1" s="1"/>
  <c r="AT99" i="1" s="1"/>
  <c r="AT100" i="1" s="1"/>
  <c r="AS51" i="1"/>
  <c r="AR51" i="1"/>
  <c r="AN51" i="1"/>
  <c r="AA51" i="1"/>
  <c r="Z51" i="1"/>
  <c r="Y51" i="1"/>
  <c r="X51" i="1"/>
  <c r="W51" i="1"/>
  <c r="AS50" i="1"/>
  <c r="AR50" i="1"/>
  <c r="AN50" i="1"/>
  <c r="AA50" i="1"/>
  <c r="Z50" i="1"/>
  <c r="Y50" i="1"/>
  <c r="X50" i="1"/>
  <c r="W50" i="1"/>
  <c r="AS49" i="1"/>
  <c r="AR49" i="1"/>
  <c r="AN49" i="1"/>
  <c r="AA49" i="1"/>
  <c r="Z49" i="1"/>
  <c r="Y49" i="1"/>
  <c r="X49" i="1"/>
  <c r="W49" i="1"/>
  <c r="AS48" i="1"/>
  <c r="AR48" i="1"/>
  <c r="AN48" i="1"/>
  <c r="AA48" i="1"/>
  <c r="Z48" i="1"/>
  <c r="Y48" i="1"/>
  <c r="X48" i="1"/>
  <c r="W48" i="1"/>
  <c r="AT47" i="1"/>
  <c r="AT48" i="1" s="1"/>
  <c r="AT49" i="1" s="1"/>
  <c r="AT50" i="1" s="1"/>
  <c r="AT51" i="1" s="1"/>
  <c r="AS47" i="1"/>
  <c r="AR47" i="1"/>
  <c r="AQ47" i="1"/>
  <c r="AP47" i="1"/>
  <c r="AN47" i="1"/>
  <c r="AK47" i="1"/>
  <c r="AJ47" i="1"/>
  <c r="AC47" i="1"/>
  <c r="AB47" i="1"/>
  <c r="AA47" i="1"/>
  <c r="Z47" i="1"/>
  <c r="Y47" i="1"/>
  <c r="X47" i="1"/>
  <c r="W47" i="1"/>
  <c r="AS45" i="1"/>
  <c r="AR45" i="1"/>
  <c r="AN45" i="1"/>
  <c r="AA45" i="1"/>
  <c r="Z45" i="1"/>
  <c r="Y45" i="1"/>
  <c r="X45" i="1"/>
  <c r="W45" i="1"/>
  <c r="AS44" i="1"/>
  <c r="AR44" i="1"/>
  <c r="AN44" i="1"/>
  <c r="AA44" i="1"/>
  <c r="Z44" i="1"/>
  <c r="Y44" i="1"/>
  <c r="X44" i="1"/>
  <c r="W44" i="1"/>
  <c r="AS43" i="1"/>
  <c r="AR43" i="1"/>
  <c r="AN43" i="1"/>
  <c r="AA43" i="1"/>
  <c r="Z43" i="1"/>
  <c r="Y43" i="1"/>
  <c r="X43" i="1"/>
  <c r="W43" i="1"/>
  <c r="AT42" i="1"/>
  <c r="AT43" i="1" s="1"/>
  <c r="AT44" i="1" s="1"/>
  <c r="AT45" i="1" s="1"/>
  <c r="AS42" i="1"/>
  <c r="AR42" i="1"/>
  <c r="AN42" i="1"/>
  <c r="AA42" i="1"/>
  <c r="Z42" i="1"/>
  <c r="Y42" i="1"/>
  <c r="X42" i="1"/>
  <c r="W42" i="1"/>
  <c r="AS41" i="1"/>
  <c r="AR41" i="1"/>
  <c r="AQ41" i="1"/>
  <c r="AP41" i="1"/>
  <c r="AN41" i="1"/>
  <c r="AK41" i="1"/>
  <c r="AJ41" i="1"/>
  <c r="AC41" i="1"/>
  <c r="AB41" i="1"/>
  <c r="AA41" i="1"/>
  <c r="Z41" i="1"/>
  <c r="Y41" i="1"/>
  <c r="X41" i="1"/>
  <c r="W41" i="1"/>
  <c r="U48" i="1"/>
  <c r="U49" i="1" s="1"/>
  <c r="U50" i="1" s="1"/>
  <c r="U51" i="1" s="1"/>
  <c r="AQ51" i="1" s="1"/>
  <c r="U42" i="1"/>
  <c r="U43" i="1" s="1"/>
  <c r="AS38" i="1"/>
  <c r="AR38" i="1"/>
  <c r="AN38" i="1"/>
  <c r="AA38" i="1"/>
  <c r="Z38" i="1"/>
  <c r="Y38" i="1"/>
  <c r="X38" i="1"/>
  <c r="W38" i="1"/>
  <c r="AS37" i="1"/>
  <c r="AR37" i="1"/>
  <c r="AN37" i="1"/>
  <c r="AA37" i="1"/>
  <c r="Z37" i="1"/>
  <c r="Y37" i="1"/>
  <c r="X37" i="1"/>
  <c r="W37" i="1"/>
  <c r="AS36" i="1"/>
  <c r="AR36" i="1"/>
  <c r="AN36" i="1"/>
  <c r="AA36" i="1"/>
  <c r="Z36" i="1"/>
  <c r="Y36" i="1"/>
  <c r="X36" i="1"/>
  <c r="W36" i="1"/>
  <c r="AS35" i="1"/>
  <c r="AR35" i="1"/>
  <c r="AN35" i="1"/>
  <c r="AA35" i="1"/>
  <c r="Z35" i="1"/>
  <c r="Y35" i="1"/>
  <c r="X35" i="1"/>
  <c r="W35" i="1"/>
  <c r="AT34" i="1"/>
  <c r="AT35" i="1" s="1"/>
  <c r="AT36" i="1" s="1"/>
  <c r="AT37" i="1" s="1"/>
  <c r="AT38" i="1" s="1"/>
  <c r="AS34" i="1"/>
  <c r="AR34" i="1"/>
  <c r="AQ34" i="1"/>
  <c r="AP34" i="1"/>
  <c r="AN34" i="1"/>
  <c r="AK34" i="1"/>
  <c r="AJ34" i="1"/>
  <c r="AC34" i="1"/>
  <c r="AB34" i="1"/>
  <c r="AA34" i="1"/>
  <c r="Z34" i="1"/>
  <c r="Y34" i="1"/>
  <c r="X34" i="1"/>
  <c r="W34" i="1"/>
  <c r="AS32" i="1"/>
  <c r="AR32" i="1"/>
  <c r="AN32" i="1"/>
  <c r="AA32" i="1"/>
  <c r="Z32" i="1"/>
  <c r="Y32" i="1"/>
  <c r="X32" i="1"/>
  <c r="W32" i="1"/>
  <c r="AS31" i="1"/>
  <c r="AR31" i="1"/>
  <c r="AN31" i="1"/>
  <c r="AA31" i="1"/>
  <c r="Z31" i="1"/>
  <c r="Y31" i="1"/>
  <c r="X31" i="1"/>
  <c r="W31" i="1"/>
  <c r="AS30" i="1"/>
  <c r="AR30" i="1"/>
  <c r="AN30" i="1"/>
  <c r="AA30" i="1"/>
  <c r="Z30" i="1"/>
  <c r="Y30" i="1"/>
  <c r="X30" i="1"/>
  <c r="W30" i="1"/>
  <c r="AS29" i="1"/>
  <c r="AR29" i="1"/>
  <c r="AN29" i="1"/>
  <c r="AA29" i="1"/>
  <c r="Z29" i="1"/>
  <c r="Y29" i="1"/>
  <c r="X29" i="1"/>
  <c r="W29" i="1"/>
  <c r="AT28" i="1"/>
  <c r="AT29" i="1" s="1"/>
  <c r="AT30" i="1" s="1"/>
  <c r="AT31" i="1" s="1"/>
  <c r="AT32" i="1" s="1"/>
  <c r="AS28" i="1"/>
  <c r="AR28" i="1"/>
  <c r="AQ28" i="1"/>
  <c r="AP28" i="1"/>
  <c r="AN28" i="1"/>
  <c r="AK28" i="1"/>
  <c r="AJ28" i="1"/>
  <c r="AC28" i="1"/>
  <c r="AB28" i="1"/>
  <c r="AA28" i="1"/>
  <c r="Z28" i="1"/>
  <c r="Y28" i="1"/>
  <c r="X28" i="1"/>
  <c r="W28" i="1"/>
  <c r="AS26" i="1"/>
  <c r="AR26" i="1"/>
  <c r="AN26" i="1"/>
  <c r="AA26" i="1"/>
  <c r="Z26" i="1"/>
  <c r="Y26" i="1"/>
  <c r="X26" i="1"/>
  <c r="W26" i="1"/>
  <c r="AS25" i="1"/>
  <c r="AR25" i="1"/>
  <c r="AN25" i="1"/>
  <c r="AA25" i="1"/>
  <c r="Z25" i="1"/>
  <c r="Y25" i="1"/>
  <c r="X25" i="1"/>
  <c r="W25" i="1"/>
  <c r="AS24" i="1"/>
  <c r="AR24" i="1"/>
  <c r="AN24" i="1"/>
  <c r="AA24" i="1"/>
  <c r="Z24" i="1"/>
  <c r="Y24" i="1"/>
  <c r="X24" i="1"/>
  <c r="W24" i="1"/>
  <c r="AT23" i="1"/>
  <c r="AT24" i="1" s="1"/>
  <c r="AT25" i="1" s="1"/>
  <c r="AT26" i="1" s="1"/>
  <c r="AS23" i="1"/>
  <c r="AR23" i="1"/>
  <c r="AN23" i="1"/>
  <c r="AA23" i="1"/>
  <c r="Z23" i="1"/>
  <c r="Y23" i="1"/>
  <c r="X23" i="1"/>
  <c r="W23" i="1"/>
  <c r="AS22" i="1"/>
  <c r="AR22" i="1"/>
  <c r="AQ22" i="1"/>
  <c r="AP22" i="1"/>
  <c r="AN22" i="1"/>
  <c r="AK22" i="1"/>
  <c r="AJ22" i="1"/>
  <c r="AC22" i="1"/>
  <c r="AB22" i="1"/>
  <c r="AA22" i="1"/>
  <c r="Z22" i="1"/>
  <c r="Y22" i="1"/>
  <c r="X22" i="1"/>
  <c r="W22" i="1"/>
  <c r="U35" i="1"/>
  <c r="U36" i="1" s="1"/>
  <c r="U37" i="1" s="1"/>
  <c r="U38" i="1" s="1"/>
  <c r="AQ38" i="1" s="1"/>
  <c r="U29" i="1"/>
  <c r="AK29" i="1" s="1"/>
  <c r="U23" i="1"/>
  <c r="U24" i="1" s="1"/>
  <c r="U25" i="1" s="1"/>
  <c r="U26" i="1" s="1"/>
  <c r="AP26" i="1" s="1"/>
  <c r="AS19" i="1"/>
  <c r="AR19" i="1"/>
  <c r="AN19" i="1"/>
  <c r="AA19" i="1"/>
  <c r="Z19" i="1"/>
  <c r="Y19" i="1"/>
  <c r="X19" i="1"/>
  <c r="W19" i="1"/>
  <c r="AS18" i="1"/>
  <c r="AR18" i="1"/>
  <c r="AN18" i="1"/>
  <c r="AA18" i="1"/>
  <c r="Z18" i="1"/>
  <c r="Y18" i="1"/>
  <c r="X18" i="1"/>
  <c r="W18" i="1"/>
  <c r="AS17" i="1"/>
  <c r="AR17" i="1"/>
  <c r="AN17" i="1"/>
  <c r="AA17" i="1"/>
  <c r="Z17" i="1"/>
  <c r="Y17" i="1"/>
  <c r="X17" i="1"/>
  <c r="W17" i="1"/>
  <c r="AS16" i="1"/>
  <c r="AR16" i="1"/>
  <c r="AN16" i="1"/>
  <c r="AA16" i="1"/>
  <c r="Z16" i="1"/>
  <c r="Y16" i="1"/>
  <c r="X16" i="1"/>
  <c r="W16" i="1"/>
  <c r="AT15" i="1"/>
  <c r="AT16" i="1" s="1"/>
  <c r="AT17" i="1" s="1"/>
  <c r="AT18" i="1" s="1"/>
  <c r="AT19" i="1" s="1"/>
  <c r="AS15" i="1"/>
  <c r="AR15" i="1"/>
  <c r="AQ15" i="1"/>
  <c r="AP15" i="1"/>
  <c r="AN15" i="1"/>
  <c r="AK15" i="1"/>
  <c r="AJ15" i="1"/>
  <c r="AC15" i="1"/>
  <c r="AB15" i="1"/>
  <c r="AA15" i="1"/>
  <c r="Z15" i="1"/>
  <c r="Y15" i="1"/>
  <c r="X15" i="1"/>
  <c r="W15" i="1"/>
  <c r="U16" i="1"/>
  <c r="AP16" i="1" s="1"/>
  <c r="AS13" i="1"/>
  <c r="AR13" i="1"/>
  <c r="AN13" i="1"/>
  <c r="AA13" i="1"/>
  <c r="Z13" i="1"/>
  <c r="Y13" i="1"/>
  <c r="X13" i="1"/>
  <c r="W13" i="1"/>
  <c r="AS12" i="1"/>
  <c r="AR12" i="1"/>
  <c r="AN12" i="1"/>
  <c r="AA12" i="1"/>
  <c r="Z12" i="1"/>
  <c r="Y12" i="1"/>
  <c r="X12" i="1"/>
  <c r="W12" i="1"/>
  <c r="AS11" i="1"/>
  <c r="AR11" i="1"/>
  <c r="AN11" i="1"/>
  <c r="AA11" i="1"/>
  <c r="Z11" i="1"/>
  <c r="Y11" i="1"/>
  <c r="X11" i="1"/>
  <c r="W11" i="1"/>
  <c r="AS10" i="1"/>
  <c r="AR10" i="1"/>
  <c r="AN10" i="1"/>
  <c r="AA10" i="1"/>
  <c r="Z10" i="1"/>
  <c r="Y10" i="1"/>
  <c r="X10" i="1"/>
  <c r="W10" i="1"/>
  <c r="U10" i="1"/>
  <c r="U11" i="1" s="1"/>
  <c r="AT9" i="1"/>
  <c r="AT10" i="1" s="1"/>
  <c r="AT11" i="1" s="1"/>
  <c r="AT12" i="1" s="1"/>
  <c r="AT13" i="1" s="1"/>
  <c r="AS9" i="1"/>
  <c r="AR9" i="1"/>
  <c r="AQ9" i="1"/>
  <c r="AP9" i="1"/>
  <c r="AN9" i="1"/>
  <c r="AK9" i="1"/>
  <c r="AJ9" i="1"/>
  <c r="AC9" i="1"/>
  <c r="AB9" i="1"/>
  <c r="AA9" i="1"/>
  <c r="Z9" i="1"/>
  <c r="Y9" i="1"/>
  <c r="X9" i="1"/>
  <c r="W9" i="1"/>
  <c r="AS7" i="1"/>
  <c r="AR7" i="1"/>
  <c r="AN7" i="1"/>
  <c r="AA7" i="1"/>
  <c r="Z7" i="1"/>
  <c r="Y7" i="1"/>
  <c r="X7" i="1"/>
  <c r="W7" i="1"/>
  <c r="AS6" i="1"/>
  <c r="AR6" i="1"/>
  <c r="AN6" i="1"/>
  <c r="AA6" i="1"/>
  <c r="Z6" i="1"/>
  <c r="Y6" i="1"/>
  <c r="X6" i="1"/>
  <c r="W6" i="1"/>
  <c r="AS5" i="1"/>
  <c r="AR5" i="1"/>
  <c r="AN5" i="1"/>
  <c r="AA5" i="1"/>
  <c r="Z5" i="1"/>
  <c r="Y5" i="1"/>
  <c r="X5" i="1"/>
  <c r="W5" i="1"/>
  <c r="AT4" i="1"/>
  <c r="AT5" i="1" s="1"/>
  <c r="AT6" i="1" s="1"/>
  <c r="AT7" i="1" s="1"/>
  <c r="AS4" i="1"/>
  <c r="AR4" i="1"/>
  <c r="AN4" i="1"/>
  <c r="AA4" i="1"/>
  <c r="Z4" i="1"/>
  <c r="Y4" i="1"/>
  <c r="X4" i="1"/>
  <c r="W4" i="1"/>
  <c r="AS3" i="1"/>
  <c r="AR3" i="1"/>
  <c r="AQ3" i="1"/>
  <c r="AP3" i="1"/>
  <c r="AK3" i="1"/>
  <c r="AJ3" i="1"/>
  <c r="AC3" i="1"/>
  <c r="AB3" i="1"/>
  <c r="AA3" i="1"/>
  <c r="Z3" i="1"/>
  <c r="Y3" i="1"/>
  <c r="X3" i="1"/>
  <c r="W3" i="1"/>
  <c r="AQ42" i="1" l="1"/>
  <c r="U44" i="1"/>
  <c r="AQ43" i="1"/>
  <c r="AP43" i="1"/>
  <c r="AK43" i="1"/>
  <c r="AJ43" i="1"/>
  <c r="AC43" i="1"/>
  <c r="AB43" i="1"/>
  <c r="AK48" i="1"/>
  <c r="AJ35" i="1"/>
  <c r="AQ49" i="1"/>
  <c r="AK37" i="1"/>
  <c r="AP48" i="1"/>
  <c r="AP49" i="1"/>
  <c r="AQ48" i="1"/>
  <c r="AB42" i="1"/>
  <c r="AC42" i="1"/>
  <c r="AJ42" i="1"/>
  <c r="AK42" i="1"/>
  <c r="AB51" i="1"/>
  <c r="AB24" i="1"/>
  <c r="AC51" i="1"/>
  <c r="AK24" i="1"/>
  <c r="AP42" i="1"/>
  <c r="AB50" i="1"/>
  <c r="AJ51" i="1"/>
  <c r="AC50" i="1"/>
  <c r="AK51" i="1"/>
  <c r="AQ26" i="1"/>
  <c r="AB49" i="1"/>
  <c r="AJ50" i="1"/>
  <c r="AC23" i="1"/>
  <c r="AC49" i="1"/>
  <c r="AK50" i="1"/>
  <c r="AP51" i="1"/>
  <c r="AJ23" i="1"/>
  <c r="AB48" i="1"/>
  <c r="AJ49" i="1"/>
  <c r="AC48" i="1"/>
  <c r="AK49" i="1"/>
  <c r="AP50" i="1"/>
  <c r="AQ23" i="1"/>
  <c r="AJ48" i="1"/>
  <c r="AQ50" i="1"/>
  <c r="AJ24" i="1"/>
  <c r="AP29" i="1"/>
  <c r="AQ29" i="1"/>
  <c r="AP37" i="1"/>
  <c r="AQ37" i="1"/>
  <c r="AQ24" i="1"/>
  <c r="AB36" i="1"/>
  <c r="AC36" i="1"/>
  <c r="AP23" i="1"/>
  <c r="AK36" i="1"/>
  <c r="AJ26" i="1"/>
  <c r="AB35" i="1"/>
  <c r="AC35" i="1"/>
  <c r="AP35" i="1"/>
  <c r="AK38" i="1"/>
  <c r="AB25" i="1"/>
  <c r="AQ35" i="1"/>
  <c r="AJ25" i="1"/>
  <c r="AP38" i="1"/>
  <c r="U30" i="1"/>
  <c r="AJ30" i="1" s="1"/>
  <c r="AP25" i="1"/>
  <c r="AC37" i="1"/>
  <c r="AK23" i="1"/>
  <c r="AQ25" i="1"/>
  <c r="AK35" i="1"/>
  <c r="AP36" i="1"/>
  <c r="AP24" i="1"/>
  <c r="AQ36" i="1"/>
  <c r="AB29" i="1"/>
  <c r="AC29" i="1"/>
  <c r="AJ29" i="1"/>
  <c r="AB38" i="1"/>
  <c r="AB26" i="1"/>
  <c r="AC38" i="1"/>
  <c r="AC26" i="1"/>
  <c r="AB37" i="1"/>
  <c r="AJ38" i="1"/>
  <c r="AC25" i="1"/>
  <c r="AK26" i="1"/>
  <c r="AJ37" i="1"/>
  <c r="AB23" i="1"/>
  <c r="AC24" i="1"/>
  <c r="AK25" i="1"/>
  <c r="AJ36" i="1"/>
  <c r="AJ16" i="1"/>
  <c r="AB16" i="1"/>
  <c r="AC16" i="1"/>
  <c r="AK16" i="1"/>
  <c r="AQ16" i="1"/>
  <c r="AB10" i="1"/>
  <c r="AC10" i="1"/>
  <c r="AK10" i="1"/>
  <c r="AB11" i="1"/>
  <c r="U12" i="1"/>
  <c r="AQ11" i="1"/>
  <c r="AC11" i="1"/>
  <c r="AP11" i="1"/>
  <c r="AK11" i="1"/>
  <c r="AJ11" i="1"/>
  <c r="U17" i="1"/>
  <c r="AJ10" i="1"/>
  <c r="AP10" i="1"/>
  <c r="AQ10" i="1"/>
  <c r="AP30" i="1" l="1"/>
  <c r="AK30" i="1"/>
  <c r="AC30" i="1"/>
  <c r="U45" i="1"/>
  <c r="AQ44" i="1"/>
  <c r="AP44" i="1"/>
  <c r="AK44" i="1"/>
  <c r="AJ44" i="1"/>
  <c r="AC44" i="1"/>
  <c r="AB44" i="1"/>
  <c r="U31" i="1"/>
  <c r="AQ30" i="1"/>
  <c r="AB30" i="1"/>
  <c r="AK17" i="1"/>
  <c r="AP17" i="1"/>
  <c r="AJ17" i="1"/>
  <c r="AC17" i="1"/>
  <c r="AQ17" i="1"/>
  <c r="AB17" i="1"/>
  <c r="AB12" i="1"/>
  <c r="U13" i="1"/>
  <c r="AQ12" i="1"/>
  <c r="AP12" i="1"/>
  <c r="AK12" i="1"/>
  <c r="AJ12" i="1"/>
  <c r="AC12" i="1"/>
  <c r="U18" i="1"/>
  <c r="AQ45" i="1" l="1"/>
  <c r="AP45" i="1"/>
  <c r="AB45" i="1"/>
  <c r="AK45" i="1"/>
  <c r="AJ45" i="1"/>
  <c r="AC45" i="1"/>
  <c r="U32" i="1"/>
  <c r="AC31" i="1"/>
  <c r="AB31" i="1"/>
  <c r="AK31" i="1"/>
  <c r="AP31" i="1"/>
  <c r="AJ31" i="1"/>
  <c r="AQ31" i="1"/>
  <c r="AP18" i="1"/>
  <c r="AK18" i="1"/>
  <c r="AC18" i="1"/>
  <c r="AQ18" i="1"/>
  <c r="AJ18" i="1"/>
  <c r="AB18" i="1"/>
  <c r="U19" i="1"/>
  <c r="AB13" i="1"/>
  <c r="AQ13" i="1"/>
  <c r="AP13" i="1"/>
  <c r="AK13" i="1"/>
  <c r="AJ13" i="1"/>
  <c r="AC13" i="1"/>
  <c r="AB96" i="1"/>
  <c r="AS100" i="1"/>
  <c r="AR100" i="1"/>
  <c r="AN100" i="1"/>
  <c r="AS99" i="1"/>
  <c r="AR99" i="1"/>
  <c r="AN99" i="1"/>
  <c r="AS98" i="1"/>
  <c r="AR98" i="1"/>
  <c r="AN98" i="1"/>
  <c r="AS97" i="1"/>
  <c r="AR97" i="1"/>
  <c r="AN97" i="1"/>
  <c r="AS96" i="1"/>
  <c r="AR96" i="1"/>
  <c r="AQ96" i="1"/>
  <c r="AP96" i="1"/>
  <c r="AN96" i="1"/>
  <c r="AK96" i="1"/>
  <c r="AJ96" i="1"/>
  <c r="AC96" i="1"/>
  <c r="AA100" i="1"/>
  <c r="Z100" i="1"/>
  <c r="Y100" i="1"/>
  <c r="X100" i="1"/>
  <c r="W100" i="1"/>
  <c r="AA99" i="1"/>
  <c r="Z99" i="1"/>
  <c r="Y99" i="1"/>
  <c r="X99" i="1"/>
  <c r="W99" i="1"/>
  <c r="AA98" i="1"/>
  <c r="Z98" i="1"/>
  <c r="Y98" i="1"/>
  <c r="X98" i="1"/>
  <c r="W98" i="1"/>
  <c r="AA97" i="1"/>
  <c r="Z97" i="1"/>
  <c r="Y97" i="1"/>
  <c r="X97" i="1"/>
  <c r="W97" i="1"/>
  <c r="AA96" i="1"/>
  <c r="Z96" i="1"/>
  <c r="Y96" i="1"/>
  <c r="X96" i="1"/>
  <c r="W96" i="1"/>
  <c r="AN93" i="1"/>
  <c r="AR93" i="1"/>
  <c r="AS93" i="1"/>
  <c r="W93" i="1"/>
  <c r="X93" i="1"/>
  <c r="Y93" i="1"/>
  <c r="Z93" i="1"/>
  <c r="AA93" i="1"/>
  <c r="U90" i="1"/>
  <c r="AS92" i="1"/>
  <c r="AR92" i="1"/>
  <c r="AN92" i="1"/>
  <c r="AS91" i="1"/>
  <c r="AR91" i="1"/>
  <c r="AN91" i="1"/>
  <c r="AS90" i="1"/>
  <c r="AR90" i="1"/>
  <c r="AN90" i="1"/>
  <c r="AT89" i="1"/>
  <c r="AT90" i="1" s="1"/>
  <c r="AS89" i="1"/>
  <c r="AR89" i="1"/>
  <c r="AQ89" i="1"/>
  <c r="AP89" i="1"/>
  <c r="AN89" i="1"/>
  <c r="AK89" i="1"/>
  <c r="AJ89" i="1"/>
  <c r="AC89" i="1"/>
  <c r="AA92" i="1"/>
  <c r="Z92" i="1"/>
  <c r="Y92" i="1"/>
  <c r="X92" i="1"/>
  <c r="W92" i="1"/>
  <c r="AA91" i="1"/>
  <c r="Z91" i="1"/>
  <c r="Y91" i="1"/>
  <c r="X91" i="1"/>
  <c r="W91" i="1"/>
  <c r="AA90" i="1"/>
  <c r="Z90" i="1"/>
  <c r="Y90" i="1"/>
  <c r="X90" i="1"/>
  <c r="W90" i="1"/>
  <c r="AA89" i="1"/>
  <c r="Z89" i="1"/>
  <c r="Y89" i="1"/>
  <c r="X89" i="1"/>
  <c r="W89" i="1"/>
  <c r="AB89" i="1"/>
  <c r="AB60" i="1"/>
  <c r="AB61" i="1"/>
  <c r="AB67" i="1"/>
  <c r="AB68" i="1"/>
  <c r="AB74" i="1"/>
  <c r="AB75" i="1"/>
  <c r="AB81" i="1"/>
  <c r="AB82" i="1"/>
  <c r="AB54" i="1"/>
  <c r="AT61" i="1"/>
  <c r="AT62" i="1" s="1"/>
  <c r="AT63" i="1" s="1"/>
  <c r="AT64" i="1" s="1"/>
  <c r="AT65" i="1" s="1"/>
  <c r="AT68" i="1" s="1"/>
  <c r="AT69" i="1" s="1"/>
  <c r="AT70" i="1" s="1"/>
  <c r="AT71" i="1" s="1"/>
  <c r="AT72" i="1" s="1"/>
  <c r="AT75" i="1" s="1"/>
  <c r="AT76" i="1" s="1"/>
  <c r="AT77" i="1" s="1"/>
  <c r="AT78" i="1" s="1"/>
  <c r="AT79" i="1" s="1"/>
  <c r="AT82" i="1" s="1"/>
  <c r="AT83" i="1" s="1"/>
  <c r="AT84" i="1" s="1"/>
  <c r="AT85" i="1" s="1"/>
  <c r="AT86" i="1" s="1"/>
  <c r="AT55" i="1"/>
  <c r="AT56" i="1" s="1"/>
  <c r="AT57" i="1" s="1"/>
  <c r="AT58" i="1" s="1"/>
  <c r="AR55" i="1"/>
  <c r="AS55" i="1"/>
  <c r="AR56" i="1"/>
  <c r="AS56" i="1"/>
  <c r="AR57" i="1"/>
  <c r="AS57" i="1"/>
  <c r="AR58" i="1"/>
  <c r="AS58" i="1"/>
  <c r="AP61" i="1"/>
  <c r="AQ61" i="1"/>
  <c r="AR61" i="1"/>
  <c r="AS61" i="1"/>
  <c r="AR62" i="1"/>
  <c r="AS62" i="1"/>
  <c r="AR63" i="1"/>
  <c r="AS63" i="1"/>
  <c r="AR64" i="1"/>
  <c r="AS64" i="1"/>
  <c r="AR65" i="1"/>
  <c r="AS65" i="1"/>
  <c r="AP68" i="1"/>
  <c r="AQ68" i="1"/>
  <c r="AR68" i="1"/>
  <c r="AS68" i="1"/>
  <c r="AR69" i="1"/>
  <c r="AS69" i="1"/>
  <c r="AR70" i="1"/>
  <c r="AS70" i="1"/>
  <c r="AR71" i="1"/>
  <c r="AS71" i="1"/>
  <c r="AR72" i="1"/>
  <c r="AS72" i="1"/>
  <c r="AP75" i="1"/>
  <c r="AQ75" i="1"/>
  <c r="AR75" i="1"/>
  <c r="AS75" i="1"/>
  <c r="AR76" i="1"/>
  <c r="AS76" i="1"/>
  <c r="AR77" i="1"/>
  <c r="AS77" i="1"/>
  <c r="AR78" i="1"/>
  <c r="AS78" i="1"/>
  <c r="AR79" i="1"/>
  <c r="AS79" i="1"/>
  <c r="AP82" i="1"/>
  <c r="AQ82" i="1"/>
  <c r="AR82" i="1"/>
  <c r="AS82" i="1"/>
  <c r="AR83" i="1"/>
  <c r="AS83" i="1"/>
  <c r="AR84" i="1"/>
  <c r="AS84" i="1"/>
  <c r="AR85" i="1"/>
  <c r="AS85" i="1"/>
  <c r="AR86" i="1"/>
  <c r="AS86" i="1"/>
  <c r="AQ54" i="1"/>
  <c r="AS54" i="1"/>
  <c r="AR54" i="1"/>
  <c r="AN54" i="1"/>
  <c r="AJ61" i="1"/>
  <c r="AK61" i="1"/>
  <c r="AN61" i="1"/>
  <c r="AN62" i="1"/>
  <c r="AN63" i="1"/>
  <c r="AN64" i="1"/>
  <c r="AN65" i="1"/>
  <c r="AJ68" i="1"/>
  <c r="AK68" i="1"/>
  <c r="AN68" i="1"/>
  <c r="AN69" i="1"/>
  <c r="AN70" i="1"/>
  <c r="AN71" i="1"/>
  <c r="AN72" i="1"/>
  <c r="AJ75" i="1"/>
  <c r="AK75" i="1"/>
  <c r="AN75" i="1"/>
  <c r="AN76" i="1"/>
  <c r="AN77" i="1"/>
  <c r="AN78" i="1"/>
  <c r="AN79" i="1"/>
  <c r="AJ82" i="1"/>
  <c r="AK82" i="1"/>
  <c r="AN82" i="1"/>
  <c r="AN83" i="1"/>
  <c r="AN84" i="1"/>
  <c r="AN85" i="1"/>
  <c r="AN86" i="1"/>
  <c r="AN55" i="1"/>
  <c r="AN56" i="1"/>
  <c r="AN57" i="1"/>
  <c r="AN58" i="1"/>
  <c r="AK54" i="1"/>
  <c r="AP54" i="1"/>
  <c r="AJ54" i="1"/>
  <c r="AC61" i="1"/>
  <c r="AC68" i="1"/>
  <c r="AC75" i="1"/>
  <c r="AC82" i="1"/>
  <c r="AC54" i="1"/>
  <c r="U83" i="1"/>
  <c r="U84" i="1" s="1"/>
  <c r="U85" i="1" s="1"/>
  <c r="U86" i="1" s="1"/>
  <c r="U87" i="1" s="1"/>
  <c r="U76" i="1"/>
  <c r="U77" i="1" s="1"/>
  <c r="U78" i="1" s="1"/>
  <c r="U79" i="1" s="1"/>
  <c r="U80" i="1" s="1"/>
  <c r="AB80" i="1" s="1"/>
  <c r="U69" i="1"/>
  <c r="U70" i="1" s="1"/>
  <c r="U71" i="1" s="1"/>
  <c r="U72" i="1" s="1"/>
  <c r="U73" i="1" s="1"/>
  <c r="AB73" i="1" s="1"/>
  <c r="U62" i="1"/>
  <c r="U63" i="1" s="1"/>
  <c r="U64" i="1" s="1"/>
  <c r="U65" i="1" s="1"/>
  <c r="U66" i="1" s="1"/>
  <c r="AB66" i="1" s="1"/>
  <c r="U55" i="1"/>
  <c r="AP55" i="1" s="1"/>
  <c r="W56" i="1"/>
  <c r="X56" i="1"/>
  <c r="Y56" i="1"/>
  <c r="Z56" i="1"/>
  <c r="AA56" i="1"/>
  <c r="W57" i="1"/>
  <c r="X57" i="1"/>
  <c r="Y57" i="1"/>
  <c r="Z57" i="1"/>
  <c r="AA57" i="1"/>
  <c r="W58" i="1"/>
  <c r="X58" i="1"/>
  <c r="Y58" i="1"/>
  <c r="Z58" i="1"/>
  <c r="AA58" i="1"/>
  <c r="W55" i="1"/>
  <c r="X55" i="1"/>
  <c r="Y55" i="1"/>
  <c r="Z55" i="1"/>
  <c r="AA55" i="1"/>
  <c r="W59" i="1"/>
  <c r="X59" i="1"/>
  <c r="Y59" i="1"/>
  <c r="Z59" i="1"/>
  <c r="AA59" i="1"/>
  <c r="W61" i="1"/>
  <c r="X61" i="1"/>
  <c r="Y61" i="1"/>
  <c r="Z61" i="1"/>
  <c r="AA61" i="1"/>
  <c r="W63" i="1"/>
  <c r="X63" i="1"/>
  <c r="Y63" i="1"/>
  <c r="Z63" i="1"/>
  <c r="AA63" i="1"/>
  <c r="W64" i="1"/>
  <c r="X64" i="1"/>
  <c r="Y64" i="1"/>
  <c r="Z64" i="1"/>
  <c r="AA64" i="1"/>
  <c r="W65" i="1"/>
  <c r="X65" i="1"/>
  <c r="Y65" i="1"/>
  <c r="Z65" i="1"/>
  <c r="AA65" i="1"/>
  <c r="W62" i="1"/>
  <c r="X62" i="1"/>
  <c r="Y62" i="1"/>
  <c r="Z62" i="1"/>
  <c r="AA62" i="1"/>
  <c r="W66" i="1"/>
  <c r="X66" i="1"/>
  <c r="Y66" i="1"/>
  <c r="Z66" i="1"/>
  <c r="AA66" i="1"/>
  <c r="W68" i="1"/>
  <c r="X68" i="1"/>
  <c r="Y68" i="1"/>
  <c r="Z68" i="1"/>
  <c r="AA68" i="1"/>
  <c r="W70" i="1"/>
  <c r="X70" i="1"/>
  <c r="Y70" i="1"/>
  <c r="Z70" i="1"/>
  <c r="AA70" i="1"/>
  <c r="W71" i="1"/>
  <c r="X71" i="1"/>
  <c r="Y71" i="1"/>
  <c r="Z71" i="1"/>
  <c r="AA71" i="1"/>
  <c r="W72" i="1"/>
  <c r="X72" i="1"/>
  <c r="Y72" i="1"/>
  <c r="Z72" i="1"/>
  <c r="AA72" i="1"/>
  <c r="W69" i="1"/>
  <c r="X69" i="1"/>
  <c r="Y69" i="1"/>
  <c r="Z69" i="1"/>
  <c r="AA69" i="1"/>
  <c r="W73" i="1"/>
  <c r="X73" i="1"/>
  <c r="Y73" i="1"/>
  <c r="Z73" i="1"/>
  <c r="AA73" i="1"/>
  <c r="W75" i="1"/>
  <c r="X75" i="1"/>
  <c r="Y75" i="1"/>
  <c r="Z75" i="1"/>
  <c r="AA75" i="1"/>
  <c r="W77" i="1"/>
  <c r="X77" i="1"/>
  <c r="Y77" i="1"/>
  <c r="Z77" i="1"/>
  <c r="AA77" i="1"/>
  <c r="W78" i="1"/>
  <c r="X78" i="1"/>
  <c r="Y78" i="1"/>
  <c r="Z78" i="1"/>
  <c r="AA78" i="1"/>
  <c r="W79" i="1"/>
  <c r="X79" i="1"/>
  <c r="Y79" i="1"/>
  <c r="Z79" i="1"/>
  <c r="AA79" i="1"/>
  <c r="W76" i="1"/>
  <c r="X76" i="1"/>
  <c r="Y76" i="1"/>
  <c r="Z76" i="1"/>
  <c r="AA76" i="1"/>
  <c r="W80" i="1"/>
  <c r="X80" i="1"/>
  <c r="Y80" i="1"/>
  <c r="Z80" i="1"/>
  <c r="AA80" i="1"/>
  <c r="W82" i="1"/>
  <c r="X82" i="1"/>
  <c r="Y82" i="1"/>
  <c r="Z82" i="1"/>
  <c r="AA82" i="1"/>
  <c r="W84" i="1"/>
  <c r="X84" i="1"/>
  <c r="Y84" i="1"/>
  <c r="Z84" i="1"/>
  <c r="AA84" i="1"/>
  <c r="W85" i="1"/>
  <c r="X85" i="1"/>
  <c r="Y85" i="1"/>
  <c r="Z85" i="1"/>
  <c r="AA85" i="1"/>
  <c r="W86" i="1"/>
  <c r="X86" i="1"/>
  <c r="Y86" i="1"/>
  <c r="Z86" i="1"/>
  <c r="AA86" i="1"/>
  <c r="W83" i="1"/>
  <c r="X83" i="1"/>
  <c r="Y83" i="1"/>
  <c r="Z83" i="1"/>
  <c r="AA83" i="1"/>
  <c r="W87" i="1"/>
  <c r="X87" i="1"/>
  <c r="Y87" i="1"/>
  <c r="Z87" i="1"/>
  <c r="AA87" i="1"/>
  <c r="X54" i="1"/>
  <c r="Y54" i="1"/>
  <c r="Z54" i="1"/>
  <c r="AA54" i="1"/>
  <c r="W54" i="1"/>
  <c r="AQ32" i="1" l="1"/>
  <c r="AJ32" i="1"/>
  <c r="AP32" i="1"/>
  <c r="AB32" i="1"/>
  <c r="AK32" i="1"/>
  <c r="AC32" i="1"/>
  <c r="U4" i="1"/>
  <c r="AP4" i="1" s="1"/>
  <c r="AC19" i="1"/>
  <c r="AB19" i="1"/>
  <c r="AQ19" i="1"/>
  <c r="AJ19" i="1"/>
  <c r="AK19" i="1"/>
  <c r="AP19" i="1"/>
  <c r="AT91" i="1"/>
  <c r="AT92" i="1" s="1"/>
  <c r="AT93" i="1" s="1"/>
  <c r="AB84" i="1"/>
  <c r="AB83" i="1"/>
  <c r="AB72" i="1"/>
  <c r="AB71" i="1"/>
  <c r="AB55" i="1"/>
  <c r="AB86" i="1"/>
  <c r="AB70" i="1"/>
  <c r="AB85" i="1"/>
  <c r="AB69" i="1"/>
  <c r="AP78" i="1"/>
  <c r="AB65" i="1"/>
  <c r="AB64" i="1"/>
  <c r="AB79" i="1"/>
  <c r="AB63" i="1"/>
  <c r="AB78" i="1"/>
  <c r="AB62" i="1"/>
  <c r="AC71" i="1"/>
  <c r="AB77" i="1"/>
  <c r="AB76" i="1"/>
  <c r="AC77" i="1"/>
  <c r="AK64" i="1"/>
  <c r="AJ86" i="1"/>
  <c r="AC72" i="1"/>
  <c r="AP79" i="1"/>
  <c r="AJ83" i="1"/>
  <c r="AP86" i="1"/>
  <c r="AQ78" i="1"/>
  <c r="AC83" i="1"/>
  <c r="AJ76" i="1"/>
  <c r="AJ85" i="1"/>
  <c r="AJ72" i="1"/>
  <c r="AQ83" i="1"/>
  <c r="AQ77" i="1"/>
  <c r="AC84" i="1"/>
  <c r="AK79" i="1"/>
  <c r="AK71" i="1"/>
  <c r="AP83" i="1"/>
  <c r="AP77" i="1"/>
  <c r="AQ70" i="1"/>
  <c r="AK72" i="1"/>
  <c r="AJ79" i="1"/>
  <c r="AJ71" i="1"/>
  <c r="AP70" i="1"/>
  <c r="AC79" i="1"/>
  <c r="AK78" i="1"/>
  <c r="AQ76" i="1"/>
  <c r="AC78" i="1"/>
  <c r="AK86" i="1"/>
  <c r="AJ78" i="1"/>
  <c r="AP76" i="1"/>
  <c r="AC76" i="1"/>
  <c r="AJ77" i="1"/>
  <c r="AK85" i="1"/>
  <c r="AQ86" i="1"/>
  <c r="AQ79" i="1"/>
  <c r="AJ64" i="1"/>
  <c r="AQ64" i="1"/>
  <c r="AP71" i="1"/>
  <c r="AP64" i="1"/>
  <c r="AK70" i="1"/>
  <c r="AJ63" i="1"/>
  <c r="AC69" i="1"/>
  <c r="AK77" i="1"/>
  <c r="AJ70" i="1"/>
  <c r="AK63" i="1"/>
  <c r="AK84" i="1"/>
  <c r="AK62" i="1"/>
  <c r="AQ85" i="1"/>
  <c r="AQ69" i="1"/>
  <c r="AQ63" i="1"/>
  <c r="U56" i="1"/>
  <c r="AB56" i="1" s="1"/>
  <c r="AC70" i="1"/>
  <c r="AC65" i="1"/>
  <c r="AJ84" i="1"/>
  <c r="AK69" i="1"/>
  <c r="AJ62" i="1"/>
  <c r="AP85" i="1"/>
  <c r="AP69" i="1"/>
  <c r="AP63" i="1"/>
  <c r="AC86" i="1"/>
  <c r="AC64" i="1"/>
  <c r="AK76" i="1"/>
  <c r="AJ69" i="1"/>
  <c r="AC85" i="1"/>
  <c r="AC63" i="1"/>
  <c r="AK83" i="1"/>
  <c r="AC62" i="1"/>
  <c r="AQ84" i="1"/>
  <c r="AQ72" i="1"/>
  <c r="AQ62" i="1"/>
  <c r="AP84" i="1"/>
  <c r="AP72" i="1"/>
  <c r="AP62" i="1"/>
  <c r="AK55" i="1"/>
  <c r="AK65" i="1"/>
  <c r="AJ55" i="1"/>
  <c r="AJ65" i="1"/>
  <c r="AQ71" i="1"/>
  <c r="AQ65" i="1"/>
  <c r="AQ55" i="1"/>
  <c r="AC55" i="1"/>
  <c r="AP65" i="1"/>
  <c r="AQ4" i="1" l="1"/>
  <c r="AB4" i="1"/>
  <c r="U5" i="1"/>
  <c r="AQ5" i="1" s="1"/>
  <c r="AC4" i="1"/>
  <c r="AK4" i="1"/>
  <c r="AJ4" i="1"/>
  <c r="U57" i="1"/>
  <c r="AB57" i="1" s="1"/>
  <c r="AC56" i="1"/>
  <c r="AP56" i="1"/>
  <c r="AJ56" i="1"/>
  <c r="AQ56" i="1"/>
  <c r="AK56" i="1"/>
  <c r="AP5" i="1" l="1"/>
  <c r="AC5" i="1"/>
  <c r="U6" i="1"/>
  <c r="U7" i="1" s="1"/>
  <c r="AB5" i="1"/>
  <c r="AJ5" i="1"/>
  <c r="AK5" i="1"/>
  <c r="U58" i="1"/>
  <c r="AB58" i="1" s="1"/>
  <c r="AC57" i="1"/>
  <c r="AJ57" i="1"/>
  <c r="AP57" i="1"/>
  <c r="AK57" i="1"/>
  <c r="AQ57" i="1"/>
  <c r="AQ6" i="1" l="1"/>
  <c r="AP6" i="1"/>
  <c r="AC7" i="1"/>
  <c r="AB7" i="1"/>
  <c r="AK7" i="1"/>
  <c r="AJ7" i="1"/>
  <c r="AC6" i="1"/>
  <c r="AB6" i="1"/>
  <c r="AK6" i="1"/>
  <c r="AJ6" i="1"/>
  <c r="AQ7" i="1"/>
  <c r="AP7" i="1"/>
  <c r="U59" i="1"/>
  <c r="AB59" i="1" s="1"/>
  <c r="AC58" i="1"/>
  <c r="AQ58" i="1"/>
  <c r="AP58" i="1"/>
  <c r="AK58" i="1"/>
  <c r="AJ58" i="1"/>
  <c r="U91" i="1" l="1"/>
  <c r="U92" i="1" s="1"/>
  <c r="AQ92" i="1" l="1"/>
  <c r="AB92" i="1"/>
  <c r="AP92" i="1"/>
  <c r="AK92" i="1"/>
  <c r="AJ92" i="1"/>
  <c r="AC92" i="1"/>
  <c r="U93" i="1"/>
  <c r="AB91" i="1"/>
  <c r="AQ91" i="1"/>
  <c r="AP91" i="1"/>
  <c r="AK91" i="1"/>
  <c r="AJ91" i="1"/>
  <c r="AC91" i="1"/>
  <c r="AQ90" i="1"/>
  <c r="AP90" i="1"/>
  <c r="AB90" i="1"/>
  <c r="AK90" i="1"/>
  <c r="AJ90" i="1"/>
  <c r="AC90" i="1"/>
  <c r="AJ93" i="1" l="1"/>
  <c r="AK93" i="1"/>
  <c r="AP93" i="1"/>
  <c r="AQ93" i="1"/>
  <c r="AB93" i="1"/>
  <c r="AC93" i="1"/>
  <c r="U97" i="1"/>
  <c r="U98" i="1" s="1"/>
  <c r="AB98" i="1" l="1"/>
  <c r="AQ98" i="1"/>
  <c r="AP98" i="1"/>
  <c r="AK98" i="1"/>
  <c r="AJ98" i="1"/>
  <c r="AC98" i="1"/>
  <c r="AJ97" i="1"/>
  <c r="AB97" i="1"/>
  <c r="AQ97" i="1"/>
  <c r="AC97" i="1"/>
  <c r="AP97" i="1"/>
  <c r="AK97" i="1"/>
  <c r="U99" i="1"/>
  <c r="AB99" i="1" l="1"/>
  <c r="AK99" i="1"/>
  <c r="AJ99" i="1"/>
  <c r="AC99" i="1"/>
  <c r="AQ99" i="1"/>
  <c r="AP99" i="1"/>
  <c r="U100" i="1"/>
  <c r="AB100" i="1" l="1"/>
  <c r="AQ100" i="1"/>
  <c r="AP100" i="1"/>
  <c r="AC100" i="1"/>
  <c r="AK100" i="1"/>
  <c r="AJ100" i="1"/>
</calcChain>
</file>

<file path=xl/sharedStrings.xml><?xml version="1.0" encoding="utf-8"?>
<sst xmlns="http://schemas.openxmlformats.org/spreadsheetml/2006/main" count="436" uniqueCount="128">
  <si>
    <t>camera</t>
  </si>
  <si>
    <t>det normal dz (um)</t>
  </si>
  <si>
    <t>chief ray dz (um)</t>
  </si>
  <si>
    <t>row</t>
  </si>
  <si>
    <t>col</t>
  </si>
  <si>
    <t>dx (px)</t>
  </si>
  <si>
    <t>dy (px)</t>
  </si>
  <si>
    <t>dx (um)</t>
  </si>
  <si>
    <t>dy (um)</t>
  </si>
  <si>
    <t>FAMX</t>
  </si>
  <si>
    <t>FAMY</t>
  </si>
  <si>
    <t>HTSAX</t>
  </si>
  <si>
    <t>HTSAZ</t>
  </si>
  <si>
    <t>VTSAN</t>
  </si>
  <si>
    <t>VTSAP</t>
  </si>
  <si>
    <t>GSARX</t>
  </si>
  <si>
    <t>GSARY</t>
  </si>
  <si>
    <t>PR results file</t>
  </si>
  <si>
    <t>PR1</t>
  </si>
  <si>
    <t>PR1-830-20230407_123804.A1.sol.h5</t>
  </si>
  <si>
    <t>PR3</t>
  </si>
  <si>
    <t>PR3-830-20230407_130204.A1.sol.h5</t>
  </si>
  <si>
    <t>PR4</t>
  </si>
  <si>
    <t>PR4-830-20230407_132010.A1.sol.h5</t>
  </si>
  <si>
    <t>PR5</t>
  </si>
  <si>
    <t>PR5-830-20230407_134041.A1.sol.h5</t>
  </si>
  <si>
    <t>PR2</t>
  </si>
  <si>
    <t>PR2-830-20230407_140307.A1.sol.h5</t>
  </si>
  <si>
    <t>PR1-830-20230407_142059.A1.sol.h5</t>
  </si>
  <si>
    <t>PR1-830-20230407_145020.A1.sol.h5</t>
  </si>
  <si>
    <t>PR3-830-20230407_151109.A1.sol.h5</t>
  </si>
  <si>
    <t>PR4-830-20230407_152714.A1.sol.h5</t>
  </si>
  <si>
    <t>PR5-830-20230407_154217.A1.sol.h5</t>
  </si>
  <si>
    <t>PR2-830-20230407_155836.A1.sol.h5</t>
  </si>
  <si>
    <t>PR1-830-20230407_161610.A1.sol.h5</t>
  </si>
  <si>
    <t>PR1-830-20230407_165329.A1.sol.h5</t>
  </si>
  <si>
    <t>PR3-830-20230407_171602.A1.sol.h5</t>
  </si>
  <si>
    <t>PR4-830-20230407_174704.A1.sol.h5</t>
  </si>
  <si>
    <t>PR5-830-20230407_180251.A1.sol.h5</t>
  </si>
  <si>
    <t>PR2-830-20230407_182522.A1.sol.h5</t>
  </si>
  <si>
    <t>PR1-830-20230407_184615.A1.sol.h5</t>
  </si>
  <si>
    <t>PR1-830-20230407_200025.A1.sol.h5</t>
  </si>
  <si>
    <t>PR3-830-20230407_201839.A1.sol.h5</t>
  </si>
  <si>
    <t>PR4-830-20230407_210016.A1.sol.h5</t>
  </si>
  <si>
    <t>PR5-830-20230407_211152.A1.sol.h5</t>
  </si>
  <si>
    <t>PR2-830-20230407_213028.A1.sol.h5</t>
  </si>
  <si>
    <t>PR1-830-20230407_214611.A1.sol.h5</t>
  </si>
  <si>
    <t>PR1-830-20230407_220210.A1.sol.h5</t>
  </si>
  <si>
    <t>PR3-830-20230407_222559.A1.sol.h5</t>
  </si>
  <si>
    <t>PR4-830-20230407_224547.A1.sol.h5</t>
  </si>
  <si>
    <t>PR5-830-20230407_230811.A1.sol.h5</t>
  </si>
  <si>
    <t>PR2-830-20230407_235545.A1.sol.h5</t>
  </si>
  <si>
    <t>PR1-830-20230408_001149.A1.sol.h5</t>
  </si>
  <si>
    <t>encoder</t>
  </si>
  <si>
    <t>x</t>
  </si>
  <si>
    <t>y</t>
  </si>
  <si>
    <t>z</t>
  </si>
  <si>
    <t>rx</t>
  </si>
  <si>
    <t>ry</t>
  </si>
  <si>
    <t>5dof(V)</t>
  </si>
  <si>
    <t>rz</t>
  </si>
  <si>
    <t>PR1-830-20230408_085904.A1.sol.h5</t>
  </si>
  <si>
    <t>PR3-830-20230408_091644.A1.sol.h5</t>
  </si>
  <si>
    <t>PR4-830-20230408_094420.A1.sol.h5</t>
  </si>
  <si>
    <t>PR5-830-20230408_095916.A1.sol.h5</t>
  </si>
  <si>
    <t>PR2-830-20230408_101730.A1.sol.h5</t>
  </si>
  <si>
    <t>PR1-830-20230410_112626.A1.sol.h5</t>
  </si>
  <si>
    <t>PR3-830-20230410_122132.A1.sol.h5</t>
  </si>
  <si>
    <t>PR4-830-20230410_123843.A1.sol.h5</t>
  </si>
  <si>
    <t>PR5-830-20230410_125739.A1.sol.h5</t>
  </si>
  <si>
    <t>PR2-830-20230410_132038.A1.sol.h5</t>
  </si>
  <si>
    <t>CP3</t>
  </si>
  <si>
    <t>WP3</t>
  </si>
  <si>
    <t>PR1-830-20230324_130128.A1.sol.h5</t>
  </si>
  <si>
    <t>PR3-830-20230324_193845.A1.sol.h5</t>
  </si>
  <si>
    <t>PR4-830-20230324_204255.A1.sol.h5</t>
  </si>
  <si>
    <t>PR5-830-20230324_215721.A1.sol.h5</t>
  </si>
  <si>
    <t>PR2-830-20230324_230049.A1.sol.h5</t>
  </si>
  <si>
    <t>PR1-830-20230325_003521.A1.sol.h5</t>
  </si>
  <si>
    <t>PR3-830-20230325_024435.A1.sol.h5</t>
  </si>
  <si>
    <t>PR4-830-20230325_031637.A1.sol.h5</t>
  </si>
  <si>
    <t>PR5-830-20230325_034025.A1.sol.h5</t>
  </si>
  <si>
    <t>PR2-830-20230325_040638.A1.sol.h5</t>
  </si>
  <si>
    <t>PR1-830-20230325_043138.A1.sol.h5</t>
  </si>
  <si>
    <t>PR3-830-20230325_045930.A1.sol.h5</t>
  </si>
  <si>
    <t>PR4-830-20230325_052220.A1.sol.h5</t>
  </si>
  <si>
    <t>PR5-830-20230325_054458.A1.sol.h5</t>
  </si>
  <si>
    <t>PR2-830-20230325_061112.A1.sol.h5</t>
  </si>
  <si>
    <t>CP1</t>
  </si>
  <si>
    <t>C1</t>
  </si>
  <si>
    <t>C2</t>
  </si>
  <si>
    <t>C3</t>
  </si>
  <si>
    <t>C 2B</t>
  </si>
  <si>
    <t>C 4</t>
  </si>
  <si>
    <t>Repeat Cuit 4</t>
  </si>
  <si>
    <t>PR1-830-20230331_150435.A1.sol.h5</t>
  </si>
  <si>
    <t>PR3-830-20230331_161936.A1.sol.h5</t>
  </si>
  <si>
    <t>PR4-830-20230331_175151.A1.sol.h5</t>
  </si>
  <si>
    <t>PR5-830-20230331_192533.A1.sol.h5</t>
  </si>
  <si>
    <t>PR2-830-20230331_202037.A1.sol.h5</t>
  </si>
  <si>
    <t>PR1-830-20230331_213421.A1.sol.h5</t>
  </si>
  <si>
    <t>PR3-830-20230331_221325.A1.sol.h5</t>
  </si>
  <si>
    <t>PR4-830-20230331_222908.A1.sol.h5</t>
  </si>
  <si>
    <t>PR5-830-20230331_225559.A1.sol.h5</t>
  </si>
  <si>
    <t>PR2-830-20230331_234148.A1.sol.h5</t>
  </si>
  <si>
    <t>PR1-830-20230401_000956.A1.sol.h5</t>
  </si>
  <si>
    <t>PR3-830-20230401_002943.A1.sol.h5</t>
  </si>
  <si>
    <t>PR4-830-20230401_005106.A1.sol.h5</t>
  </si>
  <si>
    <t>PR5-830-20230401_010544.A1.sol.h5</t>
  </si>
  <si>
    <t>PR2-830-20230401_012210.A1.sol.h5</t>
  </si>
  <si>
    <t>CP2</t>
  </si>
  <si>
    <t>C4</t>
  </si>
  <si>
    <t>PR3-830-20230403_143630.A1.sol.h5</t>
  </si>
  <si>
    <t>PR4-830-20230403_145653.A1.sol.h5</t>
  </si>
  <si>
    <t>PR5-830-20230403_152417.A1.sol.h5</t>
  </si>
  <si>
    <t>PR2-830-20230403_155431.A1.sol.h5</t>
  </si>
  <si>
    <t>PR1-830-20230403_161150.A1.sol.h5</t>
  </si>
  <si>
    <t>PR1-830-20230403_181319.A1.sol.h5</t>
  </si>
  <si>
    <t>PR3-830-20230403_183105.A1.sol.h5</t>
  </si>
  <si>
    <t>PR4-830-20230403_185651.A1.sol.h5</t>
  </si>
  <si>
    <t>PR5-830-20230403_191438.A1.sol.h5</t>
  </si>
  <si>
    <t>PR2-830-20230403_193409.A1.sol.h5</t>
  </si>
  <si>
    <t>WP2</t>
  </si>
  <si>
    <t>group</t>
  </si>
  <si>
    <t>point</t>
  </si>
  <si>
    <t>Import to SA: Group, Point name, XYZ (to be processed using FDPR process MP)</t>
  </si>
  <si>
    <t>Circuit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</si>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</sst>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"/>
    <numFmt numFmtId="166" formatCode="0.0000"/>
    <numFmt numFmtId="172" formatCode="0.000"/>
  </numFmts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B4C7E7"/>
        <bgColor rgb="FFCCCCFF"/>
      </patternFill>
    </fill>
    <fill>
      <patternFill patternType="solid">
        <fgColor rgb="FFEDEDED"/>
        <bgColor rgb="FFFBE5D6"/>
      </patternFill>
    </fill>
    <fill>
      <patternFill patternType="solid">
        <fgColor rgb="FFC6EFCE"/>
        <bgColor rgb="FFCCFFFF"/>
      </patternFill>
    </fill>
    <fill>
      <patternFill patternType="solid">
        <fgColor rgb="FFFFF2CC"/>
        <bgColor rgb="FFFBE5D6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3" fillId="2" borderId="0" applyBorder="0" applyProtection="0"/>
    <xf numFmtId="0" fontId="3" fillId="3" borderId="0" applyBorder="0" applyProtection="0"/>
    <xf numFmtId="0" fontId="3" fillId="4" borderId="0" applyBorder="0" applyProtection="0"/>
    <xf numFmtId="0" fontId="2" fillId="5" borderId="0" applyBorder="0" applyProtection="0"/>
    <xf numFmtId="0" fontId="3" fillId="6" borderId="0" applyBorder="0" applyProtection="0"/>
    <xf numFmtId="0" fontId="1" fillId="7" borderId="0" applyNumberFormat="0" applyBorder="0" applyAlignment="0" applyProtection="0"/>
    <xf numFmtId="0" fontId="1" fillId="0" borderId="0"/>
  </cellStyleXfs>
  <cellXfs count="108">
    <xf numFmtId="0" fontId="0" fillId="0" borderId="0" xfId="0"/>
    <xf numFmtId="0" fontId="0" fillId="0" borderId="0" xfId="1" applyFont="1" applyFill="1" applyBorder="1" applyAlignment="1" applyProtection="1">
      <alignment horizontal="center" vertical="center"/>
    </xf>
    <xf numFmtId="0" fontId="2" fillId="0" borderId="0" xfId="4" applyFont="1" applyFill="1" applyBorder="1" applyAlignment="1" applyProtection="1">
      <alignment horizontal="center" vertical="center"/>
    </xf>
    <xf numFmtId="0" fontId="0" fillId="0" borderId="0" xfId="5" applyFont="1" applyFill="1" applyBorder="1" applyAlignment="1" applyProtection="1">
      <alignment horizontal="center" vertical="center"/>
    </xf>
    <xf numFmtId="0" fontId="0" fillId="0" borderId="0" xfId="2" applyFont="1" applyFill="1" applyBorder="1" applyAlignment="1" applyProtection="1">
      <alignment horizontal="center" vertical="center"/>
    </xf>
    <xf numFmtId="0" fontId="0" fillId="0" borderId="0" xfId="3" applyFont="1" applyFill="1" applyBorder="1" applyAlignment="1" applyProtection="1">
      <alignment horizontal="center" vertical="center"/>
    </xf>
    <xf numFmtId="0" fontId="1" fillId="0" borderId="0" xfId="7"/>
    <xf numFmtId="166" fontId="1" fillId="0" borderId="0" xfId="7" applyNumberFormat="1"/>
    <xf numFmtId="166" fontId="0" fillId="0" borderId="0" xfId="0" applyNumberFormat="1"/>
    <xf numFmtId="0" fontId="0" fillId="8" borderId="0" xfId="0" applyFill="1"/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4" fillId="0" borderId="0" xfId="7" applyFont="1" applyBorder="1" applyAlignment="1">
      <alignment horizontal="center" vertical="center"/>
    </xf>
    <xf numFmtId="165" fontId="4" fillId="0" borderId="0" xfId="7" applyNumberFormat="1" applyFont="1" applyBorder="1" applyAlignment="1">
      <alignment horizontal="center" vertical="center"/>
    </xf>
    <xf numFmtId="166" fontId="4" fillId="0" borderId="0" xfId="7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1" fontId="7" fillId="0" borderId="0" xfId="0" applyNumberFormat="1" applyFont="1" applyBorder="1" applyAlignment="1">
      <alignment horizontal="center" vertical="center" wrapText="1"/>
    </xf>
    <xf numFmtId="165" fontId="7" fillId="0" borderId="0" xfId="0" applyNumberFormat="1" applyFont="1" applyBorder="1" applyAlignment="1">
      <alignment horizontal="center" vertical="center" wrapText="1"/>
    </xf>
    <xf numFmtId="166" fontId="7" fillId="0" borderId="0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7" applyBorder="1" applyAlignment="1">
      <alignment horizontal="center" vertical="center"/>
    </xf>
    <xf numFmtId="165" fontId="1" fillId="0" borderId="0" xfId="7" applyNumberFormat="1" applyBorder="1" applyAlignment="1">
      <alignment horizontal="center" vertical="center"/>
    </xf>
    <xf numFmtId="166" fontId="1" fillId="0" borderId="0" xfId="7" applyNumberForma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6" fillId="0" borderId="0" xfId="6" applyFont="1" applyFill="1" applyBorder="1" applyAlignment="1">
      <alignment horizontal="center" vertical="center"/>
    </xf>
    <xf numFmtId="0" fontId="1" fillId="0" borderId="0" xfId="7" applyFill="1" applyBorder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65" fontId="0" fillId="8" borderId="0" xfId="0" applyNumberFormat="1" applyFill="1" applyBorder="1" applyAlignment="1">
      <alignment horizontal="center" vertical="center"/>
    </xf>
    <xf numFmtId="166" fontId="0" fillId="8" borderId="0" xfId="0" applyNumberFormat="1" applyFill="1" applyBorder="1" applyAlignment="1">
      <alignment horizontal="center" vertical="center"/>
    </xf>
    <xf numFmtId="0" fontId="0" fillId="8" borderId="0" xfId="1" applyFont="1" applyFill="1" applyBorder="1" applyAlignment="1" applyProtection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1" fontId="0" fillId="14" borderId="0" xfId="0" applyNumberFormat="1" applyFill="1" applyBorder="1" applyAlignment="1">
      <alignment horizontal="center" vertical="center"/>
    </xf>
    <xf numFmtId="165" fontId="0" fillId="14" borderId="0" xfId="0" applyNumberFormat="1" applyFill="1" applyBorder="1" applyAlignment="1">
      <alignment horizontal="center" vertical="center"/>
    </xf>
    <xf numFmtId="166" fontId="0" fillId="14" borderId="0" xfId="0" applyNumberFormat="1" applyFill="1" applyBorder="1" applyAlignment="1">
      <alignment horizontal="center" vertical="center"/>
    </xf>
    <xf numFmtId="0" fontId="0" fillId="14" borderId="0" xfId="0" applyFill="1"/>
    <xf numFmtId="0" fontId="4" fillId="0" borderId="0" xfId="7" applyFont="1" applyFill="1" applyBorder="1" applyAlignment="1">
      <alignment horizontal="center" vertical="center"/>
    </xf>
    <xf numFmtId="165" fontId="4" fillId="0" borderId="0" xfId="7" applyNumberFormat="1" applyFont="1" applyFill="1" applyBorder="1" applyAlignment="1">
      <alignment horizontal="center" vertical="center"/>
    </xf>
    <xf numFmtId="166" fontId="4" fillId="0" borderId="0" xfId="7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5" fontId="1" fillId="0" borderId="0" xfId="7" applyNumberFormat="1" applyFill="1" applyBorder="1" applyAlignment="1">
      <alignment horizontal="center" vertical="center"/>
    </xf>
    <xf numFmtId="166" fontId="1" fillId="0" borderId="0" xfId="7" applyNumberForma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15" borderId="0" xfId="7" applyFill="1" applyBorder="1" applyAlignment="1">
      <alignment horizontal="center" vertical="center"/>
    </xf>
    <xf numFmtId="165" fontId="1" fillId="15" borderId="0" xfId="7" applyNumberFormat="1" applyFill="1" applyBorder="1" applyAlignment="1">
      <alignment horizontal="center" vertical="center"/>
    </xf>
    <xf numFmtId="166" fontId="1" fillId="15" borderId="0" xfId="7" applyNumberFormat="1" applyFill="1" applyBorder="1" applyAlignment="1">
      <alignment horizontal="center" vertical="center"/>
    </xf>
    <xf numFmtId="0" fontId="0" fillId="15" borderId="0" xfId="0" applyFont="1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1" fillId="15" borderId="0" xfId="7" applyFill="1"/>
    <xf numFmtId="0" fontId="5" fillId="15" borderId="0" xfId="0" applyFont="1" applyFill="1" applyBorder="1" applyAlignment="1">
      <alignment horizontal="center" vertical="center"/>
    </xf>
    <xf numFmtId="0" fontId="0" fillId="15" borderId="0" xfId="0" applyFill="1"/>
    <xf numFmtId="0" fontId="0" fillId="15" borderId="0" xfId="1" applyFont="1" applyFill="1" applyBorder="1" applyAlignment="1" applyProtection="1">
      <alignment horizontal="center" vertical="center"/>
    </xf>
    <xf numFmtId="0" fontId="0" fillId="15" borderId="0" xfId="2" applyFont="1" applyFill="1" applyBorder="1" applyAlignment="1" applyProtection="1">
      <alignment horizontal="center" vertical="center"/>
    </xf>
    <xf numFmtId="0" fontId="0" fillId="15" borderId="0" xfId="3" applyFont="1" applyFill="1" applyBorder="1" applyAlignment="1" applyProtection="1">
      <alignment horizontal="center" vertical="center"/>
    </xf>
    <xf numFmtId="0" fontId="2" fillId="15" borderId="0" xfId="4" applyFont="1" applyFill="1" applyBorder="1" applyAlignment="1" applyProtection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165" fontId="9" fillId="0" borderId="0" xfId="0" applyNumberFormat="1" applyFont="1" applyFill="1" applyBorder="1" applyAlignment="1">
      <alignment horizontal="center" vertical="center"/>
    </xf>
    <xf numFmtId="166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/>
    <xf numFmtId="0" fontId="9" fillId="0" borderId="0" xfId="0" applyFont="1" applyBorder="1" applyAlignment="1">
      <alignment horizontal="center" vertical="center"/>
    </xf>
    <xf numFmtId="0" fontId="4" fillId="0" borderId="0" xfId="7" applyFont="1"/>
    <xf numFmtId="172" fontId="8" fillId="0" borderId="0" xfId="0" applyNumberFormat="1" applyFont="1" applyBorder="1" applyAlignment="1">
      <alignment horizontal="center" vertical="center"/>
    </xf>
    <xf numFmtId="172" fontId="0" fillId="0" borderId="0" xfId="0" applyNumberFormat="1"/>
    <xf numFmtId="172" fontId="0" fillId="8" borderId="0" xfId="0" applyNumberFormat="1" applyFill="1" applyBorder="1" applyAlignment="1">
      <alignment horizontal="center" vertical="center"/>
    </xf>
    <xf numFmtId="172" fontId="0" fillId="14" borderId="0" xfId="0" applyNumberFormat="1" applyFill="1" applyBorder="1" applyAlignment="1">
      <alignment horizontal="center" vertical="center"/>
    </xf>
    <xf numFmtId="172" fontId="9" fillId="0" borderId="0" xfId="0" applyNumberFormat="1" applyFont="1" applyBorder="1" applyAlignment="1">
      <alignment horizontal="center" vertical="center"/>
    </xf>
    <xf numFmtId="172" fontId="1" fillId="0" borderId="0" xfId="7" applyNumberFormat="1"/>
    <xf numFmtId="172" fontId="0" fillId="15" borderId="0" xfId="0" applyNumberFormat="1" applyFill="1" applyBorder="1" applyAlignment="1">
      <alignment horizontal="center" vertical="center"/>
    </xf>
    <xf numFmtId="172" fontId="0" fillId="0" borderId="0" xfId="0" applyNumberFormat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 vertical="center"/>
    </xf>
    <xf numFmtId="166" fontId="9" fillId="0" borderId="0" xfId="0" applyNumberFormat="1" applyFont="1" applyBorder="1" applyAlignment="1">
      <alignment horizontal="center" vertical="center"/>
    </xf>
    <xf numFmtId="166" fontId="0" fillId="15" borderId="0" xfId="0" applyNumberFormat="1" applyFill="1" applyBorder="1" applyAlignment="1">
      <alignment horizontal="center" vertical="center"/>
    </xf>
    <xf numFmtId="172" fontId="9" fillId="0" borderId="0" xfId="0" applyNumberFormat="1" applyFont="1" applyFill="1" applyBorder="1" applyAlignment="1">
      <alignment horizontal="center" vertical="center"/>
    </xf>
    <xf numFmtId="172" fontId="7" fillId="0" borderId="0" xfId="0" applyNumberFormat="1" applyFont="1" applyBorder="1" applyAlignment="1">
      <alignment horizontal="center" vertical="center" wrapText="1"/>
    </xf>
    <xf numFmtId="172" fontId="4" fillId="0" borderId="0" xfId="7" applyNumberFormat="1" applyFont="1" applyBorder="1" applyAlignment="1">
      <alignment horizontal="center" vertical="center"/>
    </xf>
    <xf numFmtId="172" fontId="1" fillId="0" borderId="0" xfId="7" applyNumberFormat="1" applyBorder="1" applyAlignment="1">
      <alignment horizontal="center" vertical="center"/>
    </xf>
    <xf numFmtId="172" fontId="1" fillId="15" borderId="0" xfId="7" applyNumberFormat="1" applyFill="1" applyBorder="1" applyAlignment="1">
      <alignment horizontal="center" vertical="center"/>
    </xf>
    <xf numFmtId="172" fontId="5" fillId="0" borderId="0" xfId="0" applyNumberFormat="1" applyFont="1" applyBorder="1" applyAlignment="1">
      <alignment horizontal="center" vertical="center"/>
    </xf>
    <xf numFmtId="172" fontId="5" fillId="15" borderId="0" xfId="0" applyNumberFormat="1" applyFont="1" applyFill="1" applyBorder="1" applyAlignment="1">
      <alignment horizontal="center" vertical="center"/>
    </xf>
    <xf numFmtId="172" fontId="4" fillId="0" borderId="0" xfId="7" applyNumberFormat="1" applyFont="1" applyFill="1" applyBorder="1" applyAlignment="1">
      <alignment horizontal="center" vertical="center"/>
    </xf>
    <xf numFmtId="172" fontId="0" fillId="0" borderId="0" xfId="0" applyNumberFormat="1" applyFill="1" applyBorder="1" applyAlignment="1">
      <alignment horizontal="center" vertical="center"/>
    </xf>
    <xf numFmtId="172" fontId="0" fillId="0" borderId="0" xfId="0" applyNumberFormat="1" applyFont="1" applyFill="1" applyBorder="1" applyAlignment="1">
      <alignment horizontal="center" vertical="center"/>
    </xf>
    <xf numFmtId="172" fontId="0" fillId="15" borderId="0" xfId="0" applyNumberFormat="1" applyFont="1" applyFill="1" applyBorder="1" applyAlignment="1">
      <alignment horizontal="center" vertical="center"/>
    </xf>
    <xf numFmtId="172" fontId="1" fillId="0" borderId="0" xfId="7" applyNumberFormat="1" applyFill="1" applyBorder="1" applyAlignment="1">
      <alignment horizontal="center" vertical="center"/>
    </xf>
    <xf numFmtId="172" fontId="5" fillId="0" borderId="0" xfId="0" applyNumberFormat="1" applyFont="1" applyFill="1" applyBorder="1" applyAlignment="1">
      <alignment horizontal="center" vertical="center"/>
    </xf>
    <xf numFmtId="166" fontId="5" fillId="0" borderId="0" xfId="0" applyNumberFormat="1" applyFont="1" applyBorder="1" applyAlignment="1">
      <alignment horizontal="center" vertical="center"/>
    </xf>
    <xf numFmtId="166" fontId="5" fillId="15" borderId="0" xfId="0" applyNumberFormat="1" applyFont="1" applyFill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166" fontId="0" fillId="15" borderId="0" xfId="0" applyNumberFormat="1" applyFont="1" applyFill="1" applyBorder="1" applyAlignment="1">
      <alignment horizontal="center" vertical="center"/>
    </xf>
    <xf numFmtId="166" fontId="5" fillId="0" borderId="0" xfId="0" applyNumberFormat="1" applyFont="1" applyFill="1" applyBorder="1" applyAlignment="1">
      <alignment horizontal="center" vertical="center"/>
    </xf>
  </cellXfs>
  <cellStyles count="8">
    <cellStyle name="20% - Accent4" xfId="6" builtinId="42"/>
    <cellStyle name="Excel Built-in 20% - Accent2" xfId="1" xr:uid="{00000000-0005-0000-0000-000006000000}"/>
    <cellStyle name="Excel Built-in 20% - Accent3" xfId="3" xr:uid="{00000000-0005-0000-0000-000008000000}"/>
    <cellStyle name="Excel Built-in 20% - Accent4" xfId="5" xr:uid="{00000000-0005-0000-0000-00000A000000}"/>
    <cellStyle name="Excel Built-in 40% - Accent1" xfId="2" xr:uid="{00000000-0005-0000-0000-000007000000}"/>
    <cellStyle name="Excel Built-in Good" xfId="4" xr:uid="{00000000-0005-0000-0000-000009000000}"/>
    <cellStyle name="Normal" xfId="0" builtinId="0"/>
    <cellStyle name="Normal 2" xfId="7" xr:uid="{9487172B-5152-4DAC-848C-37B507864DF9}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0"/>
  <sheetViews>
    <sheetView tabSelected="1" topLeftCell="AB55" zoomScale="118" zoomScaleNormal="118" workbookViewId="0">
      <selection activeCell="AU21" sqref="AU21"/>
    </sheetView>
  </sheetViews>
  <sheetFormatPr defaultColWidth="8.7109375" defaultRowHeight="15" x14ac:dyDescent="0.25"/>
  <cols>
    <col min="2" max="2" width="8.7109375" style="23"/>
    <col min="3" max="3" width="18.140625" style="23" customWidth="1"/>
    <col min="4" max="5" width="8.7109375" style="23"/>
    <col min="6" max="10" width="8.7109375" style="23" customWidth="1"/>
    <col min="11" max="13" width="8.7109375" style="98" customWidth="1"/>
    <col min="14" max="16" width="8.7109375" style="98"/>
    <col min="17" max="18" width="8.7109375" style="66"/>
    <col min="19" max="19" width="33.140625" style="23" customWidth="1"/>
    <col min="21" max="21" width="14.85546875" style="23" bestFit="1" customWidth="1"/>
    <col min="22" max="22" width="8.7109375" style="24"/>
    <col min="23" max="27" width="8.7109375" style="86"/>
    <col min="28" max="28" width="22.5703125" style="24" customWidth="1"/>
    <col min="29" max="29" width="19.42578125" style="24" customWidth="1"/>
    <col min="30" max="32" width="8.7109375" style="86" customWidth="1"/>
    <col min="33" max="34" width="8.7109375" style="27" customWidth="1"/>
    <col min="35" max="35" width="8.7109375" style="24" customWidth="1"/>
    <col min="36" max="36" width="14.28515625" style="24" customWidth="1"/>
    <col min="37" max="37" width="24.140625" style="24" customWidth="1"/>
    <col min="38" max="39" width="8.7109375" style="24" customWidth="1"/>
    <col min="40" max="40" width="8.7109375" style="86" customWidth="1"/>
    <col min="41" max="41" width="8.7109375" style="24" customWidth="1"/>
    <col min="42" max="42" width="14.5703125" style="24" customWidth="1"/>
    <col min="43" max="43" width="8.7109375" style="24" customWidth="1"/>
    <col min="44" max="45" width="8.7109375" style="86" customWidth="1"/>
    <col min="46" max="47" width="8.7109375" style="24" customWidth="1"/>
  </cols>
  <sheetData>
    <row r="1" spans="1:47" s="76" customFormat="1" x14ac:dyDescent="0.25">
      <c r="A1" s="70" t="s">
        <v>127</v>
      </c>
      <c r="B1" s="71"/>
      <c r="C1" s="72"/>
      <c r="D1" s="72"/>
      <c r="E1" s="73"/>
      <c r="F1" s="73"/>
      <c r="G1" s="73"/>
      <c r="H1" s="73"/>
      <c r="I1" s="71"/>
      <c r="J1" s="71"/>
      <c r="K1" s="90"/>
      <c r="L1" s="90"/>
      <c r="M1" s="90"/>
      <c r="N1" s="90"/>
      <c r="O1" s="90"/>
      <c r="P1" s="90"/>
      <c r="Q1" s="74"/>
      <c r="R1" s="74"/>
      <c r="S1" s="71"/>
      <c r="T1" s="70" t="s">
        <v>127</v>
      </c>
      <c r="U1" s="71"/>
      <c r="V1" s="71"/>
      <c r="W1" s="75" t="s">
        <v>53</v>
      </c>
      <c r="X1" s="75"/>
      <c r="Y1" s="75"/>
      <c r="Z1" s="75"/>
      <c r="AA1" s="75"/>
      <c r="AB1" s="71"/>
      <c r="AC1" s="71"/>
      <c r="AD1" s="75" t="s">
        <v>59</v>
      </c>
      <c r="AE1" s="75"/>
      <c r="AF1" s="75"/>
      <c r="AG1" s="75"/>
      <c r="AH1" s="75"/>
      <c r="AI1" s="71"/>
      <c r="AJ1" s="75" t="s">
        <v>125</v>
      </c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1"/>
    </row>
    <row r="2" spans="1:47" s="69" customFormat="1" ht="38.25" x14ac:dyDescent="0.25">
      <c r="A2" s="12" t="s">
        <v>88</v>
      </c>
      <c r="B2" s="19" t="s">
        <v>0</v>
      </c>
      <c r="C2" s="20" t="s">
        <v>1</v>
      </c>
      <c r="D2" s="20" t="s">
        <v>2</v>
      </c>
      <c r="E2" s="21" t="s">
        <v>3</v>
      </c>
      <c r="F2" s="21" t="s">
        <v>4</v>
      </c>
      <c r="G2" s="21" t="s">
        <v>5</v>
      </c>
      <c r="H2" s="21" t="s">
        <v>6</v>
      </c>
      <c r="I2" s="19" t="s">
        <v>7</v>
      </c>
      <c r="J2" s="19" t="s">
        <v>8</v>
      </c>
      <c r="K2" s="91" t="s">
        <v>9</v>
      </c>
      <c r="L2" s="91" t="s">
        <v>10</v>
      </c>
      <c r="M2" s="91" t="s">
        <v>11</v>
      </c>
      <c r="N2" s="91" t="s">
        <v>12</v>
      </c>
      <c r="O2" s="91" t="s">
        <v>13</v>
      </c>
      <c r="P2" s="91" t="s">
        <v>14</v>
      </c>
      <c r="Q2" s="22" t="s">
        <v>15</v>
      </c>
      <c r="R2" s="22" t="s">
        <v>16</v>
      </c>
      <c r="S2" s="19" t="s">
        <v>17</v>
      </c>
      <c r="T2" s="12" t="s">
        <v>88</v>
      </c>
      <c r="U2" s="67" t="s">
        <v>126</v>
      </c>
      <c r="V2" s="68" t="s">
        <v>0</v>
      </c>
      <c r="W2" s="79" t="s">
        <v>54</v>
      </c>
      <c r="X2" s="79" t="s">
        <v>55</v>
      </c>
      <c r="Y2" s="79" t="s">
        <v>56</v>
      </c>
      <c r="Z2" s="79" t="s">
        <v>57</v>
      </c>
      <c r="AA2" s="79" t="s">
        <v>58</v>
      </c>
      <c r="AB2" s="68"/>
      <c r="AC2" s="68" t="s">
        <v>59</v>
      </c>
      <c r="AD2" s="79" t="s">
        <v>54</v>
      </c>
      <c r="AE2" s="79" t="s">
        <v>55</v>
      </c>
      <c r="AF2" s="79" t="s">
        <v>56</v>
      </c>
      <c r="AG2" s="87" t="s">
        <v>57</v>
      </c>
      <c r="AH2" s="87" t="s">
        <v>58</v>
      </c>
      <c r="AI2" s="68" t="s">
        <v>60</v>
      </c>
      <c r="AJ2" s="68" t="s">
        <v>123</v>
      </c>
      <c r="AK2" s="68" t="s">
        <v>124</v>
      </c>
      <c r="AL2" s="68" t="s">
        <v>54</v>
      </c>
      <c r="AM2" s="68" t="s">
        <v>55</v>
      </c>
      <c r="AN2" s="91" t="s">
        <v>2</v>
      </c>
      <c r="AO2" s="68"/>
      <c r="AP2" s="68" t="s">
        <v>123</v>
      </c>
      <c r="AQ2" s="68" t="s">
        <v>124</v>
      </c>
      <c r="AR2" s="79" t="s">
        <v>54</v>
      </c>
      <c r="AS2" s="79" t="s">
        <v>55</v>
      </c>
      <c r="AT2" s="68" t="s">
        <v>56</v>
      </c>
      <c r="AU2" s="68"/>
    </row>
    <row r="3" spans="1:47" x14ac:dyDescent="0.25">
      <c r="A3" s="12"/>
      <c r="B3" s="24" t="s">
        <v>18</v>
      </c>
      <c r="C3" s="25">
        <v>-11</v>
      </c>
      <c r="D3" s="25">
        <v>-11</v>
      </c>
      <c r="E3" s="26">
        <v>262</v>
      </c>
      <c r="F3" s="26">
        <v>320.10000000000002</v>
      </c>
      <c r="G3" s="26">
        <v>0.1</v>
      </c>
      <c r="H3" s="26">
        <v>-6</v>
      </c>
      <c r="I3" s="24">
        <v>1</v>
      </c>
      <c r="J3" s="24">
        <v>-60</v>
      </c>
      <c r="K3" s="86">
        <v>-2.2499999999999999E-2</v>
      </c>
      <c r="L3" s="86">
        <v>-4.9516</v>
      </c>
      <c r="M3" s="86">
        <v>0.85419999999999996</v>
      </c>
      <c r="N3" s="86">
        <v>-0.38619999999999999</v>
      </c>
      <c r="O3" s="86">
        <v>1.5545</v>
      </c>
      <c r="P3" s="86">
        <v>1.5545</v>
      </c>
      <c r="Q3" s="27">
        <v>3.95E-2</v>
      </c>
      <c r="R3" s="27">
        <v>3.4000000000000002E-2</v>
      </c>
      <c r="S3" s="24" t="s">
        <v>73</v>
      </c>
      <c r="T3" s="12"/>
      <c r="U3" s="1" t="s">
        <v>90</v>
      </c>
      <c r="V3" s="24" t="s">
        <v>18</v>
      </c>
      <c r="W3" s="86">
        <f>M3</f>
        <v>0.85419999999999996</v>
      </c>
      <c r="X3" s="86">
        <f>AVERAGE(O3:P3)</f>
        <v>1.5545</v>
      </c>
      <c r="Y3" s="86">
        <f>N3</f>
        <v>-0.38619999999999999</v>
      </c>
      <c r="Z3" s="86">
        <f>Q3</f>
        <v>3.95E-2</v>
      </c>
      <c r="AA3" s="86">
        <f>R3</f>
        <v>3.4000000000000002E-2</v>
      </c>
      <c r="AB3" s="24" t="str">
        <f>CONCATENATE("Gimbal_",U3)</f>
        <v>Gimbal_C2</v>
      </c>
      <c r="AC3" s="24" t="str">
        <f>CONCATENATE(B3,"_",U3)</f>
        <v>PR1_C2</v>
      </c>
      <c r="AD3" s="80">
        <v>0.88054698334014303</v>
      </c>
      <c r="AE3" s="80">
        <v>1.5203948460664201</v>
      </c>
      <c r="AF3" s="80">
        <v>-0.43905857092745998</v>
      </c>
      <c r="AG3" s="8">
        <v>3.7609410276206498E-2</v>
      </c>
      <c r="AH3" s="8">
        <v>3.3245093517240698E-2</v>
      </c>
      <c r="AI3" s="24">
        <v>0</v>
      </c>
      <c r="AJ3" s="24" t="str">
        <f>CONCATENATE("Defocus_",U3)</f>
        <v>Defocus_C2</v>
      </c>
      <c r="AK3" s="24" t="str">
        <f>CONCATENATE(B3,"_",U3)</f>
        <v>PR1_C2</v>
      </c>
      <c r="AL3" s="24">
        <v>0</v>
      </c>
      <c r="AM3" s="24">
        <v>0</v>
      </c>
      <c r="AN3" s="86">
        <f>D3/1000</f>
        <v>-1.0999999999999999E-2</v>
      </c>
      <c r="AP3" s="24" t="str">
        <f>CONCATENATE("Image_",U3)</f>
        <v>Image_C2</v>
      </c>
      <c r="AQ3" s="24" t="str">
        <f>CONCATENATE(B3,"_",U3)</f>
        <v>PR1_C2</v>
      </c>
      <c r="AR3" s="86">
        <f>(F3-1)*0.01</f>
        <v>3.1910000000000003</v>
      </c>
      <c r="AS3" s="86">
        <f>(E3-1)*0.01</f>
        <v>2.61</v>
      </c>
      <c r="AT3" s="24">
        <v>0</v>
      </c>
    </row>
    <row r="4" spans="1:47" x14ac:dyDescent="0.25">
      <c r="A4" s="12"/>
      <c r="B4" s="24" t="s">
        <v>20</v>
      </c>
      <c r="C4" s="25">
        <v>-3</v>
      </c>
      <c r="D4" s="25">
        <v>-2</v>
      </c>
      <c r="E4" s="26">
        <v>263</v>
      </c>
      <c r="F4" s="26">
        <v>319.89999999999998</v>
      </c>
      <c r="G4" s="26">
        <v>-0.1</v>
      </c>
      <c r="H4" s="26">
        <v>-7</v>
      </c>
      <c r="I4" s="24">
        <v>-1</v>
      </c>
      <c r="J4" s="24">
        <v>-70</v>
      </c>
      <c r="K4" s="86">
        <v>-2.41E-2</v>
      </c>
      <c r="L4" s="86">
        <v>-4.9509999999999996</v>
      </c>
      <c r="M4" s="86">
        <v>111.1313</v>
      </c>
      <c r="N4" s="86">
        <v>22.084399999999999</v>
      </c>
      <c r="O4" s="86">
        <v>-45.026400000000002</v>
      </c>
      <c r="P4" s="86">
        <v>-45.027099999999997</v>
      </c>
      <c r="Q4" s="27">
        <v>-4.8567</v>
      </c>
      <c r="R4" s="27">
        <v>-10.5982</v>
      </c>
      <c r="S4" s="24" t="s">
        <v>74</v>
      </c>
      <c r="T4" s="12"/>
      <c r="U4" s="1" t="str">
        <f>U3</f>
        <v>C2</v>
      </c>
      <c r="V4" s="28" t="s">
        <v>26</v>
      </c>
      <c r="W4" s="86">
        <f>M4</f>
        <v>111.1313</v>
      </c>
      <c r="X4" s="86">
        <f>AVERAGE(O4:P4)</f>
        <v>-45.02675</v>
      </c>
      <c r="Y4" s="86">
        <f>N4</f>
        <v>22.084399999999999</v>
      </c>
      <c r="Z4" s="86">
        <f>Q4</f>
        <v>-4.8567</v>
      </c>
      <c r="AA4" s="86">
        <f>R4</f>
        <v>-10.5982</v>
      </c>
      <c r="AB4" s="24" t="str">
        <f>CONCATENATE("Gimbal_",U4)</f>
        <v>Gimbal_C2</v>
      </c>
      <c r="AC4" s="24" t="str">
        <f>CONCATENATE(B4,"_",U4)</f>
        <v>PR3_C2</v>
      </c>
      <c r="AD4" s="80">
        <v>111.249202918799</v>
      </c>
      <c r="AE4" s="80">
        <v>-45.135553676869499</v>
      </c>
      <c r="AF4" s="80">
        <v>21.957054215147998</v>
      </c>
      <c r="AG4" s="8">
        <v>-4.8507901785707297</v>
      </c>
      <c r="AH4" s="8">
        <v>-10.6023403539761</v>
      </c>
      <c r="AI4" s="24">
        <v>0</v>
      </c>
      <c r="AJ4" s="24" t="str">
        <f>CONCATENATE("Defocus_",U4)</f>
        <v>Defocus_C2</v>
      </c>
      <c r="AK4" s="24" t="str">
        <f>CONCATENATE(B4,"_",U4)</f>
        <v>PR3_C2</v>
      </c>
      <c r="AL4" s="24">
        <v>0</v>
      </c>
      <c r="AM4" s="24">
        <v>0</v>
      </c>
      <c r="AN4" s="86">
        <f>D4/1000</f>
        <v>-2E-3</v>
      </c>
      <c r="AP4" s="24" t="str">
        <f>CONCATENATE("Image_",U4)</f>
        <v>Image_C2</v>
      </c>
      <c r="AQ4" s="24" t="str">
        <f>CONCATENATE(B4,"_",U4)</f>
        <v>PR3_C2</v>
      </c>
      <c r="AR4" s="86">
        <f>(F4-1)*0.01</f>
        <v>3.1890000000000001</v>
      </c>
      <c r="AS4" s="86">
        <f>(E4-1)*0.01</f>
        <v>2.62</v>
      </c>
      <c r="AT4" s="24">
        <f>AT3</f>
        <v>0</v>
      </c>
    </row>
    <row r="5" spans="1:47" x14ac:dyDescent="0.25">
      <c r="A5" s="12"/>
      <c r="B5" s="24" t="s">
        <v>22</v>
      </c>
      <c r="C5" s="25">
        <v>6</v>
      </c>
      <c r="D5" s="25">
        <v>8</v>
      </c>
      <c r="E5" s="26">
        <v>258.3</v>
      </c>
      <c r="F5" s="26">
        <v>319</v>
      </c>
      <c r="G5" s="26">
        <v>-1</v>
      </c>
      <c r="H5" s="26">
        <v>-2.2999999999999998</v>
      </c>
      <c r="I5" s="24">
        <v>-10</v>
      </c>
      <c r="J5" s="24">
        <v>-23</v>
      </c>
      <c r="K5" s="86">
        <v>-2.35E-2</v>
      </c>
      <c r="L5" s="86">
        <v>-4.9527000000000001</v>
      </c>
      <c r="M5" s="86">
        <v>102.887</v>
      </c>
      <c r="N5" s="86">
        <v>30.811800000000002</v>
      </c>
      <c r="O5" s="86">
        <v>60.058900000000001</v>
      </c>
      <c r="P5" s="86">
        <v>60.058799999999998</v>
      </c>
      <c r="Q5" s="27">
        <v>5.31</v>
      </c>
      <c r="R5" s="27">
        <v>-10.318</v>
      </c>
      <c r="S5" s="24" t="s">
        <v>75</v>
      </c>
      <c r="T5" s="12"/>
      <c r="U5" s="1" t="str">
        <f>U4</f>
        <v>C2</v>
      </c>
      <c r="V5" s="24" t="s">
        <v>20</v>
      </c>
      <c r="W5" s="86">
        <f>M5</f>
        <v>102.887</v>
      </c>
      <c r="X5" s="86">
        <f>AVERAGE(O5:P5)</f>
        <v>60.05885</v>
      </c>
      <c r="Y5" s="86">
        <f>N5</f>
        <v>30.811800000000002</v>
      </c>
      <c r="Z5" s="86">
        <f>Q5</f>
        <v>5.31</v>
      </c>
      <c r="AA5" s="86">
        <f>R5</f>
        <v>-10.318</v>
      </c>
      <c r="AB5" s="24" t="str">
        <f>CONCATENATE("Gimbal_",U5)</f>
        <v>Gimbal_C2</v>
      </c>
      <c r="AC5" s="24" t="str">
        <f>CONCATENATE(B5,"_",U5)</f>
        <v>PR4_C2</v>
      </c>
      <c r="AD5" s="80">
        <v>103.011367271167</v>
      </c>
      <c r="AE5" s="80">
        <v>60.003039172655399</v>
      </c>
      <c r="AF5" s="80">
        <v>30.6023390457113</v>
      </c>
      <c r="AG5" s="8">
        <v>5.31439922610208</v>
      </c>
      <c r="AH5" s="8">
        <v>-10.314207670041601</v>
      </c>
      <c r="AI5" s="24">
        <v>0</v>
      </c>
      <c r="AJ5" s="24" t="str">
        <f>CONCATENATE("Defocus_",U5)</f>
        <v>Defocus_C2</v>
      </c>
      <c r="AK5" s="24" t="str">
        <f>CONCATENATE(B5,"_",U5)</f>
        <v>PR4_C2</v>
      </c>
      <c r="AL5" s="24">
        <v>0</v>
      </c>
      <c r="AM5" s="24">
        <v>0</v>
      </c>
      <c r="AN5" s="86">
        <f>D5/1000</f>
        <v>8.0000000000000002E-3</v>
      </c>
      <c r="AP5" s="24" t="str">
        <f>CONCATENATE("Image_",U5)</f>
        <v>Image_C2</v>
      </c>
      <c r="AQ5" s="24" t="str">
        <f>CONCATENATE(B5,"_",U5)</f>
        <v>PR4_C2</v>
      </c>
      <c r="AR5" s="86">
        <f>(F5-1)*0.01</f>
        <v>3.18</v>
      </c>
      <c r="AS5" s="86">
        <f>(E5-1)*0.01</f>
        <v>2.573</v>
      </c>
      <c r="AT5" s="24">
        <f t="shared" ref="AT5:AT7" si="0">AT4</f>
        <v>0</v>
      </c>
    </row>
    <row r="6" spans="1:47" x14ac:dyDescent="0.25">
      <c r="A6" s="12"/>
      <c r="B6" s="24" t="s">
        <v>24</v>
      </c>
      <c r="C6" s="25">
        <v>-45</v>
      </c>
      <c r="D6" s="25">
        <v>-51</v>
      </c>
      <c r="E6" s="26">
        <v>263.8</v>
      </c>
      <c r="F6" s="26">
        <v>311.89999999999998</v>
      </c>
      <c r="G6" s="26">
        <v>-8.1</v>
      </c>
      <c r="H6" s="26">
        <v>-7.8</v>
      </c>
      <c r="I6" s="24">
        <v>-81</v>
      </c>
      <c r="J6" s="24">
        <v>-78</v>
      </c>
      <c r="K6" s="86">
        <v>-2.0799999999999999E-2</v>
      </c>
      <c r="L6" s="86">
        <v>-4.9560000000000004</v>
      </c>
      <c r="M6" s="86">
        <v>-101.489</v>
      </c>
      <c r="N6" s="86">
        <v>30.843599999999999</v>
      </c>
      <c r="O6" s="86">
        <v>59.655999999999999</v>
      </c>
      <c r="P6" s="86">
        <v>59.656999999999996</v>
      </c>
      <c r="Q6" s="27">
        <v>5.2838000000000003</v>
      </c>
      <c r="R6" s="27">
        <v>10.4038</v>
      </c>
      <c r="S6" s="24" t="s">
        <v>76</v>
      </c>
      <c r="T6" s="12"/>
      <c r="U6" s="1" t="str">
        <f>U5</f>
        <v>C2</v>
      </c>
      <c r="V6" s="24" t="s">
        <v>22</v>
      </c>
      <c r="W6" s="86">
        <f>M6</f>
        <v>-101.489</v>
      </c>
      <c r="X6" s="86">
        <f>AVERAGE(O6:P6)</f>
        <v>59.656499999999994</v>
      </c>
      <c r="Y6" s="86">
        <f>N6</f>
        <v>30.843599999999999</v>
      </c>
      <c r="Z6" s="86">
        <f>Q6</f>
        <v>5.2838000000000003</v>
      </c>
      <c r="AA6" s="86">
        <f>R6</f>
        <v>10.4038</v>
      </c>
      <c r="AB6" s="24" t="str">
        <f>CONCATENATE("Gimbal_",U6)</f>
        <v>Gimbal_C2</v>
      </c>
      <c r="AC6" s="24" t="str">
        <f>CONCATENATE(B6,"_",U6)</f>
        <v>PR5_C2</v>
      </c>
      <c r="AD6" s="80">
        <v>-101.500185973866</v>
      </c>
      <c r="AE6" s="80">
        <v>59.6384953275507</v>
      </c>
      <c r="AF6" s="80">
        <v>30.710391420694801</v>
      </c>
      <c r="AG6" s="8">
        <v>5.2753558176427404</v>
      </c>
      <c r="AH6" s="8">
        <v>10.4085275534381</v>
      </c>
      <c r="AI6" s="24">
        <v>0</v>
      </c>
      <c r="AJ6" s="24" t="str">
        <f>CONCATENATE("Defocus_",U6)</f>
        <v>Defocus_C2</v>
      </c>
      <c r="AK6" s="24" t="str">
        <f>CONCATENATE(B6,"_",U6)</f>
        <v>PR5_C2</v>
      </c>
      <c r="AL6" s="24">
        <v>0</v>
      </c>
      <c r="AM6" s="24">
        <v>0</v>
      </c>
      <c r="AN6" s="86">
        <f>D6/1000</f>
        <v>-5.0999999999999997E-2</v>
      </c>
      <c r="AP6" s="24" t="str">
        <f>CONCATENATE("Image_",U6)</f>
        <v>Image_C2</v>
      </c>
      <c r="AQ6" s="24" t="str">
        <f>CONCATENATE(B6,"_",U6)</f>
        <v>PR5_C2</v>
      </c>
      <c r="AR6" s="86">
        <f>(F6-1)*0.01</f>
        <v>3.109</v>
      </c>
      <c r="AS6" s="86">
        <f>(E6-1)*0.01</f>
        <v>2.6280000000000001</v>
      </c>
      <c r="AT6" s="24">
        <f t="shared" si="0"/>
        <v>0</v>
      </c>
    </row>
    <row r="7" spans="1:47" x14ac:dyDescent="0.25">
      <c r="A7" s="12"/>
      <c r="B7" s="24" t="s">
        <v>26</v>
      </c>
      <c r="C7" s="25">
        <v>23</v>
      </c>
      <c r="D7" s="25">
        <v>25</v>
      </c>
      <c r="E7" s="26">
        <v>247.9</v>
      </c>
      <c r="F7" s="26">
        <v>312.8</v>
      </c>
      <c r="G7" s="26">
        <v>-7.2</v>
      </c>
      <c r="H7" s="26">
        <v>8.1</v>
      </c>
      <c r="I7" s="24">
        <v>-72</v>
      </c>
      <c r="J7" s="24">
        <v>81</v>
      </c>
      <c r="K7" s="86">
        <v>-1.7500000000000002E-2</v>
      </c>
      <c r="L7" s="86">
        <v>-4.9584000000000001</v>
      </c>
      <c r="M7" s="86">
        <v>-109.5441</v>
      </c>
      <c r="N7" s="86">
        <v>22.307300000000001</v>
      </c>
      <c r="O7" s="86">
        <v>-45.563600000000001</v>
      </c>
      <c r="P7" s="86">
        <v>-45.562800000000003</v>
      </c>
      <c r="Q7" s="27">
        <v>-4.8987999999999996</v>
      </c>
      <c r="R7" s="27">
        <v>10.681900000000001</v>
      </c>
      <c r="S7" s="24" t="s">
        <v>77</v>
      </c>
      <c r="T7" s="12"/>
      <c r="U7" s="1" t="str">
        <f>U6</f>
        <v>C2</v>
      </c>
      <c r="V7" s="24" t="s">
        <v>24</v>
      </c>
      <c r="W7" s="86">
        <f>M7</f>
        <v>-109.5441</v>
      </c>
      <c r="X7" s="86">
        <f>AVERAGE(O7:P7)</f>
        <v>-45.563200000000002</v>
      </c>
      <c r="Y7" s="86">
        <f>N7</f>
        <v>22.307300000000001</v>
      </c>
      <c r="Z7" s="86">
        <f>Q7</f>
        <v>-4.8987999999999996</v>
      </c>
      <c r="AA7" s="86">
        <f>R7</f>
        <v>10.681900000000001</v>
      </c>
      <c r="AB7" s="24" t="str">
        <f>CONCATENATE("Gimbal_",U7)</f>
        <v>Gimbal_C2</v>
      </c>
      <c r="AC7" s="24" t="str">
        <f>CONCATENATE(B7,"_",U7)</f>
        <v>PR2_C2</v>
      </c>
      <c r="AD7" s="80">
        <v>-109.57239528782</v>
      </c>
      <c r="AE7" s="80">
        <v>-45.631466814627103</v>
      </c>
      <c r="AF7" s="80">
        <v>22.261838058855801</v>
      </c>
      <c r="AG7" s="8">
        <v>-4.9060785793362101</v>
      </c>
      <c r="AH7" s="8">
        <v>10.678949209654601</v>
      </c>
      <c r="AI7" s="24">
        <v>0</v>
      </c>
      <c r="AJ7" s="24" t="str">
        <f>CONCATENATE("Defocus_",U7)</f>
        <v>Defocus_C2</v>
      </c>
      <c r="AK7" s="24" t="str">
        <f>CONCATENATE(B7,"_",U7)</f>
        <v>PR2_C2</v>
      </c>
      <c r="AL7" s="24">
        <v>0</v>
      </c>
      <c r="AM7" s="24">
        <v>0</v>
      </c>
      <c r="AN7" s="86">
        <f>D7/1000</f>
        <v>2.5000000000000001E-2</v>
      </c>
      <c r="AP7" s="24" t="str">
        <f>CONCATENATE("Image_",U7)</f>
        <v>Image_C2</v>
      </c>
      <c r="AQ7" s="24" t="str">
        <f>CONCATENATE(B7,"_",U7)</f>
        <v>PR2_C2</v>
      </c>
      <c r="AR7" s="86">
        <f>(F7-1)*0.01</f>
        <v>3.1180000000000003</v>
      </c>
      <c r="AS7" s="86">
        <f>(E7-1)*0.01</f>
        <v>2.4690000000000003</v>
      </c>
      <c r="AT7" s="24">
        <f t="shared" si="0"/>
        <v>0</v>
      </c>
    </row>
    <row r="8" spans="1:47" s="9" customFormat="1" x14ac:dyDescent="0.25">
      <c r="A8" s="12"/>
      <c r="B8" s="33"/>
      <c r="C8" s="37"/>
      <c r="D8" s="37"/>
      <c r="E8" s="38"/>
      <c r="F8" s="38"/>
      <c r="G8" s="38"/>
      <c r="H8" s="38"/>
      <c r="I8" s="33"/>
      <c r="J8" s="33"/>
      <c r="K8" s="81"/>
      <c r="L8" s="81"/>
      <c r="M8" s="81"/>
      <c r="N8" s="81"/>
      <c r="O8" s="81"/>
      <c r="P8" s="81"/>
      <c r="Q8" s="39"/>
      <c r="R8" s="39"/>
      <c r="S8" s="33"/>
      <c r="T8" s="12"/>
      <c r="U8" s="40"/>
      <c r="V8" s="34"/>
      <c r="W8" s="81"/>
      <c r="X8" s="81"/>
      <c r="Y8" s="81"/>
      <c r="Z8" s="81"/>
      <c r="AA8" s="81"/>
      <c r="AB8" s="33"/>
      <c r="AC8" s="33"/>
      <c r="AD8" s="81"/>
      <c r="AE8" s="81"/>
      <c r="AF8" s="81"/>
      <c r="AG8" s="39"/>
      <c r="AH8" s="39"/>
      <c r="AI8" s="33"/>
      <c r="AJ8" s="33"/>
      <c r="AK8" s="33"/>
      <c r="AL8" s="33"/>
      <c r="AM8" s="33"/>
      <c r="AN8" s="81"/>
      <c r="AO8" s="33"/>
      <c r="AP8" s="33"/>
      <c r="AQ8" s="33"/>
      <c r="AR8" s="81"/>
      <c r="AS8" s="81"/>
      <c r="AT8" s="33"/>
      <c r="AU8" s="33"/>
    </row>
    <row r="9" spans="1:47" x14ac:dyDescent="0.25">
      <c r="A9" s="12"/>
      <c r="B9" s="24" t="s">
        <v>18</v>
      </c>
      <c r="C9" s="25">
        <v>-19</v>
      </c>
      <c r="D9" s="25">
        <v>-19</v>
      </c>
      <c r="E9" s="26">
        <v>262</v>
      </c>
      <c r="F9" s="26">
        <v>314</v>
      </c>
      <c r="G9" s="26">
        <v>-6</v>
      </c>
      <c r="H9" s="26">
        <v>-6</v>
      </c>
      <c r="I9" s="24">
        <v>-60</v>
      </c>
      <c r="J9" s="24">
        <v>-60</v>
      </c>
      <c r="K9" s="86">
        <v>-2.07E-2</v>
      </c>
      <c r="L9" s="86">
        <v>-4.9546999999999999</v>
      </c>
      <c r="M9" s="86">
        <v>0.85299999999999998</v>
      </c>
      <c r="N9" s="86">
        <v>-0.38479999999999998</v>
      </c>
      <c r="O9" s="86">
        <v>1.5548</v>
      </c>
      <c r="P9" s="86">
        <v>1.5553999999999999</v>
      </c>
      <c r="Q9" s="27">
        <v>3.9399999999999998E-2</v>
      </c>
      <c r="R9" s="27">
        <v>3.32E-2</v>
      </c>
      <c r="S9" s="24" t="s">
        <v>78</v>
      </c>
      <c r="T9" s="12"/>
      <c r="U9" s="4" t="s">
        <v>91</v>
      </c>
      <c r="V9" s="28" t="s">
        <v>18</v>
      </c>
      <c r="W9" s="86">
        <f>M9</f>
        <v>0.85299999999999998</v>
      </c>
      <c r="X9" s="86">
        <f>AVERAGE(O9:P9)</f>
        <v>1.5550999999999999</v>
      </c>
      <c r="Y9" s="86">
        <f>N9</f>
        <v>-0.38479999999999998</v>
      </c>
      <c r="Z9" s="86">
        <f>Q9</f>
        <v>3.9399999999999998E-2</v>
      </c>
      <c r="AA9" s="86">
        <f>R9</f>
        <v>3.32E-2</v>
      </c>
      <c r="AB9" s="24" t="str">
        <f>CONCATENATE("Gimbal_",U9)</f>
        <v>Gimbal_C3</v>
      </c>
      <c r="AC9" s="24" t="str">
        <f>CONCATENATE(B9,"_",U9)</f>
        <v>PR1_C3</v>
      </c>
      <c r="AD9" s="80">
        <v>0.87934747020431503</v>
      </c>
      <c r="AE9" s="80">
        <v>1.5209937568538301</v>
      </c>
      <c r="AF9" s="80">
        <v>-0.43766225940937797</v>
      </c>
      <c r="AG9" s="8">
        <v>3.7509929728973102E-2</v>
      </c>
      <c r="AH9" s="8">
        <v>3.2445083893209298E-2</v>
      </c>
      <c r="AI9" s="24">
        <v>0</v>
      </c>
      <c r="AJ9" s="24" t="str">
        <f>CONCATENATE("Defocus_",U9)</f>
        <v>Defocus_C3</v>
      </c>
      <c r="AK9" s="24" t="str">
        <f>CONCATENATE(B9,"_",U9)</f>
        <v>PR1_C3</v>
      </c>
      <c r="AL9" s="24">
        <v>0</v>
      </c>
      <c r="AM9" s="24">
        <v>0</v>
      </c>
      <c r="AN9" s="86">
        <f>D9/1000</f>
        <v>-1.9E-2</v>
      </c>
      <c r="AP9" s="24" t="str">
        <f>CONCATENATE("Image_",U9)</f>
        <v>Image_C3</v>
      </c>
      <c r="AQ9" s="24" t="str">
        <f>CONCATENATE(B9,"_",U9)</f>
        <v>PR1_C3</v>
      </c>
      <c r="AR9" s="86">
        <f>(F9-1)*0.01</f>
        <v>3.13</v>
      </c>
      <c r="AS9" s="86">
        <f>(E9-1)*0.01</f>
        <v>2.61</v>
      </c>
      <c r="AT9" s="24">
        <f t="shared" ref="AT9:AT13" si="1">AT8</f>
        <v>0</v>
      </c>
    </row>
    <row r="10" spans="1:47" x14ac:dyDescent="0.25">
      <c r="A10" s="12"/>
      <c r="B10" s="24" t="s">
        <v>20</v>
      </c>
      <c r="C10" s="25">
        <v>-16</v>
      </c>
      <c r="D10" s="25">
        <v>-16</v>
      </c>
      <c r="E10" s="26">
        <v>260.2</v>
      </c>
      <c r="F10" s="26">
        <v>313.5</v>
      </c>
      <c r="G10" s="26">
        <v>-6.5</v>
      </c>
      <c r="H10" s="26">
        <v>-4.2</v>
      </c>
      <c r="I10" s="24">
        <v>-65</v>
      </c>
      <c r="J10" s="24">
        <v>-42</v>
      </c>
      <c r="K10" s="86">
        <v>-2.3800000000000002E-2</v>
      </c>
      <c r="L10" s="86">
        <v>-4.9509999999999996</v>
      </c>
      <c r="M10" s="86">
        <v>111.1313</v>
      </c>
      <c r="N10" s="86">
        <v>22.084099999999999</v>
      </c>
      <c r="O10" s="86">
        <v>-45.026299999999999</v>
      </c>
      <c r="P10" s="86">
        <v>-45.027000000000001</v>
      </c>
      <c r="Q10" s="27">
        <v>-4.8566000000000003</v>
      </c>
      <c r="R10" s="27">
        <v>-10.598699999999999</v>
      </c>
      <c r="S10" s="24" t="s">
        <v>79</v>
      </c>
      <c r="T10" s="12"/>
      <c r="U10" s="1" t="str">
        <f>U9</f>
        <v>C3</v>
      </c>
      <c r="V10" s="28" t="s">
        <v>26</v>
      </c>
      <c r="W10" s="86">
        <f>M10</f>
        <v>111.1313</v>
      </c>
      <c r="X10" s="86">
        <f>AVERAGE(O10:P10)</f>
        <v>-45.026650000000004</v>
      </c>
      <c r="Y10" s="86">
        <f>N10</f>
        <v>22.084099999999999</v>
      </c>
      <c r="Z10" s="86">
        <f>Q10</f>
        <v>-4.8566000000000003</v>
      </c>
      <c r="AA10" s="86">
        <f>R10</f>
        <v>-10.598699999999999</v>
      </c>
      <c r="AB10" s="24" t="str">
        <f>CONCATENATE("Gimbal_",U10)</f>
        <v>Gimbal_C3</v>
      </c>
      <c r="AC10" s="24" t="str">
        <f>CONCATENATE(B10,"_",U10)</f>
        <v>PR3_C3</v>
      </c>
      <c r="AD10" s="80">
        <v>111.24920265278</v>
      </c>
      <c r="AE10" s="80">
        <v>-45.1354532610424</v>
      </c>
      <c r="AF10" s="80">
        <v>21.956754967305098</v>
      </c>
      <c r="AG10" s="8">
        <v>-4.8506898845984701</v>
      </c>
      <c r="AH10" s="8">
        <v>-10.602840581392201</v>
      </c>
      <c r="AI10" s="24">
        <v>0</v>
      </c>
      <c r="AJ10" s="24" t="str">
        <f>CONCATENATE("Defocus_",U10)</f>
        <v>Defocus_C3</v>
      </c>
      <c r="AK10" s="24" t="str">
        <f>CONCATENATE(B10,"_",U10)</f>
        <v>PR3_C3</v>
      </c>
      <c r="AL10" s="24">
        <v>0</v>
      </c>
      <c r="AM10" s="24">
        <v>0</v>
      </c>
      <c r="AN10" s="86">
        <f>D10/1000</f>
        <v>-1.6E-2</v>
      </c>
      <c r="AP10" s="24" t="str">
        <f>CONCATENATE("Image_",U10)</f>
        <v>Image_C3</v>
      </c>
      <c r="AQ10" s="24" t="str">
        <f>CONCATENATE(B10,"_",U10)</f>
        <v>PR3_C3</v>
      </c>
      <c r="AR10" s="86">
        <f>(F10-1)*0.01</f>
        <v>3.125</v>
      </c>
      <c r="AS10" s="86">
        <f>(E10-1)*0.01</f>
        <v>2.5920000000000001</v>
      </c>
      <c r="AT10" s="24">
        <f t="shared" si="1"/>
        <v>0</v>
      </c>
    </row>
    <row r="11" spans="1:47" x14ac:dyDescent="0.25">
      <c r="A11" s="12"/>
      <c r="B11" s="24" t="s">
        <v>22</v>
      </c>
      <c r="C11" s="25">
        <v>1</v>
      </c>
      <c r="D11" s="25">
        <v>3</v>
      </c>
      <c r="E11" s="26">
        <v>256.2</v>
      </c>
      <c r="F11" s="26">
        <v>318</v>
      </c>
      <c r="G11" s="26">
        <v>-2</v>
      </c>
      <c r="H11" s="26">
        <v>-0.2</v>
      </c>
      <c r="I11" s="24">
        <v>-20</v>
      </c>
      <c r="J11" s="24">
        <v>-2</v>
      </c>
      <c r="K11" s="86">
        <v>-2.3E-2</v>
      </c>
      <c r="L11" s="86">
        <v>-4.9527000000000001</v>
      </c>
      <c r="M11" s="86">
        <v>102.88639999999999</v>
      </c>
      <c r="N11" s="86">
        <v>30.814399999999999</v>
      </c>
      <c r="O11" s="86">
        <v>60.058799999999998</v>
      </c>
      <c r="P11" s="86">
        <v>60.058700000000002</v>
      </c>
      <c r="Q11" s="27">
        <v>5.3101000000000003</v>
      </c>
      <c r="R11" s="27">
        <v>-10.318099999999999</v>
      </c>
      <c r="S11" s="24" t="s">
        <v>80</v>
      </c>
      <c r="T11" s="12"/>
      <c r="U11" s="1" t="str">
        <f t="shared" ref="U11:U13" si="2">U10</f>
        <v>C3</v>
      </c>
      <c r="V11" s="28" t="s">
        <v>20</v>
      </c>
      <c r="W11" s="86">
        <f>M11</f>
        <v>102.88639999999999</v>
      </c>
      <c r="X11" s="86">
        <f>AVERAGE(O11:P11)</f>
        <v>60.058750000000003</v>
      </c>
      <c r="Y11" s="86">
        <f>N11</f>
        <v>30.814399999999999</v>
      </c>
      <c r="Z11" s="86">
        <f>Q11</f>
        <v>5.3101000000000003</v>
      </c>
      <c r="AA11" s="86">
        <f>R11</f>
        <v>-10.318099999999999</v>
      </c>
      <c r="AB11" s="24" t="str">
        <f>CONCATENATE("Gimbal_",U11)</f>
        <v>Gimbal_C3</v>
      </c>
      <c r="AC11" s="24" t="str">
        <f>CONCATENATE(B11,"_",U11)</f>
        <v>PR4_C3</v>
      </c>
      <c r="AD11" s="80">
        <v>103.010769208445</v>
      </c>
      <c r="AE11" s="80">
        <v>60.002936131791799</v>
      </c>
      <c r="AF11" s="80">
        <v>30.6049323010342</v>
      </c>
      <c r="AG11" s="8">
        <v>5.3144993540878502</v>
      </c>
      <c r="AH11" s="8">
        <v>-10.314307687670199</v>
      </c>
      <c r="AI11" s="24">
        <v>0</v>
      </c>
      <c r="AJ11" s="24" t="str">
        <f>CONCATENATE("Defocus_",U11)</f>
        <v>Defocus_C3</v>
      </c>
      <c r="AK11" s="24" t="str">
        <f>CONCATENATE(B11,"_",U11)</f>
        <v>PR4_C3</v>
      </c>
      <c r="AL11" s="24">
        <v>0</v>
      </c>
      <c r="AM11" s="24">
        <v>0</v>
      </c>
      <c r="AN11" s="86">
        <f>D11/1000</f>
        <v>3.0000000000000001E-3</v>
      </c>
      <c r="AP11" s="24" t="str">
        <f>CONCATENATE("Image_",U11)</f>
        <v>Image_C3</v>
      </c>
      <c r="AQ11" s="24" t="str">
        <f>CONCATENATE(B11,"_",U11)</f>
        <v>PR4_C3</v>
      </c>
      <c r="AR11" s="86">
        <f>(F11-1)*0.01</f>
        <v>3.17</v>
      </c>
      <c r="AS11" s="86">
        <f>(E11-1)*0.01</f>
        <v>2.552</v>
      </c>
      <c r="AT11" s="24">
        <f t="shared" si="1"/>
        <v>0</v>
      </c>
    </row>
    <row r="12" spans="1:47" x14ac:dyDescent="0.25">
      <c r="A12" s="12"/>
      <c r="B12" s="24" t="s">
        <v>24</v>
      </c>
      <c r="C12" s="25">
        <v>-48</v>
      </c>
      <c r="D12" s="25">
        <v>-54</v>
      </c>
      <c r="E12" s="26">
        <v>261.7</v>
      </c>
      <c r="F12" s="26">
        <v>317.89999999999998</v>
      </c>
      <c r="G12" s="26">
        <v>-2.1</v>
      </c>
      <c r="H12" s="26">
        <v>-5.7</v>
      </c>
      <c r="I12" s="24">
        <v>-21</v>
      </c>
      <c r="J12" s="24">
        <v>-57</v>
      </c>
      <c r="K12" s="86">
        <v>-2.01E-2</v>
      </c>
      <c r="L12" s="86">
        <v>-4.9558999999999997</v>
      </c>
      <c r="M12" s="86">
        <v>-101.4905</v>
      </c>
      <c r="N12" s="86">
        <v>30.845300000000002</v>
      </c>
      <c r="O12" s="86">
        <v>59.655999999999999</v>
      </c>
      <c r="P12" s="86">
        <v>59.656799999999997</v>
      </c>
      <c r="Q12" s="27">
        <v>5.2839</v>
      </c>
      <c r="R12" s="27">
        <v>10.4038</v>
      </c>
      <c r="S12" s="24" t="s">
        <v>81</v>
      </c>
      <c r="T12" s="12"/>
      <c r="U12" s="1" t="str">
        <f t="shared" si="2"/>
        <v>C3</v>
      </c>
      <c r="V12" s="28" t="s">
        <v>22</v>
      </c>
      <c r="W12" s="86">
        <f>M12</f>
        <v>-101.4905</v>
      </c>
      <c r="X12" s="86">
        <f>AVERAGE(O12:P12)</f>
        <v>59.656399999999998</v>
      </c>
      <c r="Y12" s="86">
        <f>N12</f>
        <v>30.845300000000002</v>
      </c>
      <c r="Z12" s="86">
        <f>Q12</f>
        <v>5.2839</v>
      </c>
      <c r="AA12" s="86">
        <f>R12</f>
        <v>10.4038</v>
      </c>
      <c r="AB12" s="24" t="str">
        <f>CONCATENATE("Gimbal_",U12)</f>
        <v>Gimbal_C3</v>
      </c>
      <c r="AC12" s="24" t="str">
        <f>CONCATENATE(B12,"_",U12)</f>
        <v>PR5_C3</v>
      </c>
      <c r="AD12" s="80">
        <v>-101.50168544328</v>
      </c>
      <c r="AE12" s="80">
        <v>59.638393525315998</v>
      </c>
      <c r="AF12" s="80">
        <v>30.7120874434702</v>
      </c>
      <c r="AG12" s="8">
        <v>5.2754558853131002</v>
      </c>
      <c r="AH12" s="8">
        <v>10.4085275731065</v>
      </c>
      <c r="AI12" s="24">
        <v>0</v>
      </c>
      <c r="AJ12" s="24" t="str">
        <f>CONCATENATE("Defocus_",U12)</f>
        <v>Defocus_C3</v>
      </c>
      <c r="AK12" s="24" t="str">
        <f>CONCATENATE(B12,"_",U12)</f>
        <v>PR5_C3</v>
      </c>
      <c r="AL12" s="24">
        <v>0</v>
      </c>
      <c r="AM12" s="24">
        <v>0</v>
      </c>
      <c r="AN12" s="86">
        <f>D12/1000</f>
        <v>-5.3999999999999999E-2</v>
      </c>
      <c r="AP12" s="24" t="str">
        <f>CONCATENATE("Image_",U12)</f>
        <v>Image_C3</v>
      </c>
      <c r="AQ12" s="24" t="str">
        <f>CONCATENATE(B12,"_",U12)</f>
        <v>PR5_C3</v>
      </c>
      <c r="AR12" s="86">
        <f>(F12-1)*0.01</f>
        <v>3.169</v>
      </c>
      <c r="AS12" s="86">
        <f>(E12-1)*0.01</f>
        <v>2.6069999999999998</v>
      </c>
      <c r="AT12" s="24">
        <f t="shared" si="1"/>
        <v>0</v>
      </c>
    </row>
    <row r="13" spans="1:47" x14ac:dyDescent="0.25">
      <c r="A13" s="12"/>
      <c r="B13" s="24" t="s">
        <v>26</v>
      </c>
      <c r="C13" s="25">
        <v>36</v>
      </c>
      <c r="D13" s="25">
        <v>38</v>
      </c>
      <c r="E13" s="26">
        <v>249.9</v>
      </c>
      <c r="F13" s="26">
        <v>317</v>
      </c>
      <c r="G13" s="26">
        <v>-3</v>
      </c>
      <c r="H13" s="26">
        <v>6.1</v>
      </c>
      <c r="I13" s="24">
        <v>-30</v>
      </c>
      <c r="J13" s="24">
        <v>61</v>
      </c>
      <c r="K13" s="86">
        <v>-1.7500000000000002E-2</v>
      </c>
      <c r="L13" s="86">
        <v>-4.9584000000000001</v>
      </c>
      <c r="M13" s="86">
        <v>-109.5455</v>
      </c>
      <c r="N13" s="86">
        <v>22.3062</v>
      </c>
      <c r="O13" s="86">
        <v>-45.563099999999999</v>
      </c>
      <c r="P13" s="86">
        <v>-45.562800000000003</v>
      </c>
      <c r="Q13" s="27">
        <v>-4.8986999999999998</v>
      </c>
      <c r="R13" s="27">
        <v>10.681699999999999</v>
      </c>
      <c r="S13" s="24" t="s">
        <v>82</v>
      </c>
      <c r="T13" s="12"/>
      <c r="U13" s="1" t="str">
        <f t="shared" si="2"/>
        <v>C3</v>
      </c>
      <c r="V13" s="28" t="s">
        <v>24</v>
      </c>
      <c r="W13" s="86">
        <f>M13</f>
        <v>-109.5455</v>
      </c>
      <c r="X13" s="86">
        <f>AVERAGE(O13:P13)</f>
        <v>-45.562950000000001</v>
      </c>
      <c r="Y13" s="86">
        <f>N13</f>
        <v>22.3062</v>
      </c>
      <c r="Z13" s="86">
        <f>Q13</f>
        <v>-4.8986999999999998</v>
      </c>
      <c r="AA13" s="86">
        <f>R13</f>
        <v>10.681699999999999</v>
      </c>
      <c r="AB13" s="24" t="str">
        <f>CONCATENATE("Gimbal_",U13)</f>
        <v>Gimbal_C3</v>
      </c>
      <c r="AC13" s="24" t="str">
        <f>CONCATENATE(B13,"_",U13)</f>
        <v>PR2_C3</v>
      </c>
      <c r="AD13" s="80">
        <v>-109.573797196397</v>
      </c>
      <c r="AE13" s="80">
        <v>-45.631215097727001</v>
      </c>
      <c r="AF13" s="80">
        <v>22.260741406463499</v>
      </c>
      <c r="AG13" s="8">
        <v>-4.9059784397133797</v>
      </c>
      <c r="AH13" s="8">
        <v>10.6787490783094</v>
      </c>
      <c r="AI13" s="24">
        <v>0</v>
      </c>
      <c r="AJ13" s="24" t="str">
        <f>CONCATENATE("Defocus_",U13)</f>
        <v>Defocus_C3</v>
      </c>
      <c r="AK13" s="24" t="str">
        <f>CONCATENATE(B13,"_",U13)</f>
        <v>PR2_C3</v>
      </c>
      <c r="AL13" s="24">
        <v>0</v>
      </c>
      <c r="AM13" s="24">
        <v>0</v>
      </c>
      <c r="AN13" s="86">
        <f>D13/1000</f>
        <v>3.7999999999999999E-2</v>
      </c>
      <c r="AP13" s="24" t="str">
        <f>CONCATENATE("Image_",U13)</f>
        <v>Image_C3</v>
      </c>
      <c r="AQ13" s="24" t="str">
        <f>CONCATENATE(B13,"_",U13)</f>
        <v>PR2_C3</v>
      </c>
      <c r="AR13" s="86">
        <f>(F13-1)*0.01</f>
        <v>3.16</v>
      </c>
      <c r="AS13" s="86">
        <f>(E13-1)*0.01</f>
        <v>2.4890000000000003</v>
      </c>
      <c r="AT13" s="24">
        <f t="shared" si="1"/>
        <v>0</v>
      </c>
    </row>
    <row r="14" spans="1:47" s="9" customFormat="1" x14ac:dyDescent="0.25">
      <c r="A14" s="12"/>
      <c r="B14" s="33"/>
      <c r="C14" s="37"/>
      <c r="D14" s="37"/>
      <c r="E14" s="38"/>
      <c r="F14" s="38"/>
      <c r="G14" s="38"/>
      <c r="H14" s="38"/>
      <c r="I14" s="33"/>
      <c r="J14" s="33"/>
      <c r="K14" s="81"/>
      <c r="L14" s="81"/>
      <c r="M14" s="81"/>
      <c r="N14" s="81"/>
      <c r="O14" s="81"/>
      <c r="P14" s="81"/>
      <c r="Q14" s="39"/>
      <c r="R14" s="39"/>
      <c r="S14" s="33"/>
      <c r="T14" s="12"/>
      <c r="U14" s="40"/>
      <c r="V14" s="34"/>
      <c r="W14" s="81"/>
      <c r="X14" s="81"/>
      <c r="Y14" s="81"/>
      <c r="Z14" s="81"/>
      <c r="AA14" s="81"/>
      <c r="AB14" s="33"/>
      <c r="AC14" s="33"/>
      <c r="AD14" s="81"/>
      <c r="AE14" s="81"/>
      <c r="AF14" s="81"/>
      <c r="AG14" s="39"/>
      <c r="AH14" s="39"/>
      <c r="AI14" s="33"/>
      <c r="AJ14" s="33"/>
      <c r="AK14" s="33"/>
      <c r="AL14" s="33"/>
      <c r="AM14" s="33"/>
      <c r="AN14" s="81"/>
      <c r="AO14" s="33"/>
      <c r="AP14" s="33"/>
      <c r="AQ14" s="33"/>
      <c r="AR14" s="81"/>
      <c r="AS14" s="81"/>
      <c r="AT14" s="33"/>
      <c r="AU14" s="33"/>
    </row>
    <row r="15" spans="1:47" x14ac:dyDescent="0.25">
      <c r="A15" s="12"/>
      <c r="B15" s="24" t="s">
        <v>18</v>
      </c>
      <c r="C15" s="25">
        <v>-6</v>
      </c>
      <c r="D15" s="25">
        <v>-5</v>
      </c>
      <c r="E15" s="26">
        <v>263</v>
      </c>
      <c r="F15" s="26">
        <v>321.3</v>
      </c>
      <c r="G15" s="26">
        <v>1.3</v>
      </c>
      <c r="H15" s="26">
        <v>-7</v>
      </c>
      <c r="I15" s="24">
        <v>13</v>
      </c>
      <c r="J15" s="24">
        <v>-70</v>
      </c>
      <c r="K15" s="86">
        <v>-2.0799999999999999E-2</v>
      </c>
      <c r="L15" s="86">
        <v>-4.9546000000000001</v>
      </c>
      <c r="M15" s="86">
        <v>0.85670000000000002</v>
      </c>
      <c r="N15" s="86">
        <v>-0.38729999999999998</v>
      </c>
      <c r="O15" s="86">
        <v>1.5549999999999999</v>
      </c>
      <c r="P15" s="86">
        <v>1.5552999999999999</v>
      </c>
      <c r="Q15" s="27">
        <v>3.9699999999999999E-2</v>
      </c>
      <c r="R15" s="27">
        <v>3.3300000000000003E-2</v>
      </c>
      <c r="S15" s="24" t="s">
        <v>83</v>
      </c>
      <c r="T15" s="12"/>
      <c r="U15" s="5" t="s">
        <v>111</v>
      </c>
      <c r="V15" s="28" t="s">
        <v>18</v>
      </c>
      <c r="W15" s="86">
        <f>M15</f>
        <v>0.85670000000000002</v>
      </c>
      <c r="X15" s="86">
        <f>AVERAGE(O15:P15)</f>
        <v>1.5551499999999998</v>
      </c>
      <c r="Y15" s="86">
        <f>N15</f>
        <v>-0.38729999999999998</v>
      </c>
      <c r="Z15" s="86">
        <f>Q15</f>
        <v>3.9699999999999999E-2</v>
      </c>
      <c r="AA15" s="86">
        <f>R15</f>
        <v>3.3300000000000003E-2</v>
      </c>
      <c r="AB15" s="24" t="str">
        <f>CONCATENATE("Gimbal_",U15)</f>
        <v>Gimbal_C4</v>
      </c>
      <c r="AC15" s="24" t="str">
        <f>CONCATENATE(B15,"_",U15)</f>
        <v>PR1_C4</v>
      </c>
      <c r="AD15" s="80">
        <v>0.88304767723655098</v>
      </c>
      <c r="AE15" s="80">
        <v>1.52104607168652</v>
      </c>
      <c r="AF15" s="80">
        <v>-0.44015691001332902</v>
      </c>
      <c r="AG15" s="8">
        <v>3.7809757625063903E-2</v>
      </c>
      <c r="AH15" s="8">
        <v>3.2545423989893102E-2</v>
      </c>
      <c r="AI15" s="24">
        <v>0</v>
      </c>
      <c r="AJ15" s="24" t="str">
        <f>CONCATENATE("Defocus_",U15)</f>
        <v>Defocus_C4</v>
      </c>
      <c r="AK15" s="24" t="str">
        <f>CONCATENATE(B15,"_",U15)</f>
        <v>PR1_C4</v>
      </c>
      <c r="AL15" s="24">
        <v>0</v>
      </c>
      <c r="AM15" s="24">
        <v>0</v>
      </c>
      <c r="AN15" s="86">
        <f>D15/1000</f>
        <v>-5.0000000000000001E-3</v>
      </c>
      <c r="AP15" s="24" t="str">
        <f>CONCATENATE("Image_",U15)</f>
        <v>Image_C4</v>
      </c>
      <c r="AQ15" s="24" t="str">
        <f>CONCATENATE(B15,"_",U15)</f>
        <v>PR1_C4</v>
      </c>
      <c r="AR15" s="86">
        <f>(F15-1)*0.01</f>
        <v>3.2030000000000003</v>
      </c>
      <c r="AS15" s="86">
        <f>(E15-1)*0.01</f>
        <v>2.62</v>
      </c>
      <c r="AT15" s="24">
        <f t="shared" ref="AT15:AT19" si="3">AT14</f>
        <v>0</v>
      </c>
    </row>
    <row r="16" spans="1:47" x14ac:dyDescent="0.25">
      <c r="A16" s="12"/>
      <c r="B16" s="24" t="s">
        <v>20</v>
      </c>
      <c r="C16" s="25">
        <v>1</v>
      </c>
      <c r="D16" s="25">
        <v>2</v>
      </c>
      <c r="E16" s="26">
        <v>257.5</v>
      </c>
      <c r="F16" s="26">
        <v>323.89999999999998</v>
      </c>
      <c r="G16" s="26">
        <v>3.9</v>
      </c>
      <c r="H16" s="26">
        <v>-1.5</v>
      </c>
      <c r="I16" s="24">
        <v>39</v>
      </c>
      <c r="J16" s="24">
        <v>-15</v>
      </c>
      <c r="K16" s="86">
        <v>-2.2499999999999999E-2</v>
      </c>
      <c r="L16" s="86">
        <v>-4.9512</v>
      </c>
      <c r="M16" s="86">
        <v>111.1318</v>
      </c>
      <c r="N16" s="86">
        <v>22.0838</v>
      </c>
      <c r="O16" s="86">
        <v>-45.027000000000001</v>
      </c>
      <c r="P16" s="86">
        <v>-45.0291</v>
      </c>
      <c r="Q16" s="27">
        <v>-4.8567999999999998</v>
      </c>
      <c r="R16" s="27">
        <v>-10.5984</v>
      </c>
      <c r="S16" s="24" t="s">
        <v>84</v>
      </c>
      <c r="T16" s="12"/>
      <c r="U16" s="1" t="str">
        <f>U15</f>
        <v>C4</v>
      </c>
      <c r="V16" s="28" t="s">
        <v>26</v>
      </c>
      <c r="W16" s="86">
        <f>M16</f>
        <v>111.1318</v>
      </c>
      <c r="X16" s="86">
        <f>AVERAGE(O16:P16)</f>
        <v>-45.02805</v>
      </c>
      <c r="Y16" s="86">
        <f>N16</f>
        <v>22.0838</v>
      </c>
      <c r="Z16" s="86">
        <f>Q16</f>
        <v>-4.8567999999999998</v>
      </c>
      <c r="AA16" s="86">
        <f>R16</f>
        <v>-10.5984</v>
      </c>
      <c r="AB16" s="24" t="str">
        <f>CONCATENATE("Gimbal_",U16)</f>
        <v>Gimbal_C4</v>
      </c>
      <c r="AC16" s="24" t="str">
        <f>CONCATENATE(B16,"_",U16)</f>
        <v>PR3_C4</v>
      </c>
      <c r="AD16" s="80">
        <v>111.24970266016599</v>
      </c>
      <c r="AE16" s="80">
        <v>-45.136853821111899</v>
      </c>
      <c r="AF16" s="80">
        <v>21.956456412542199</v>
      </c>
      <c r="AG16" s="8">
        <v>-4.8508900557858601</v>
      </c>
      <c r="AH16" s="8">
        <v>-10.6025403994361</v>
      </c>
      <c r="AI16" s="24">
        <v>0</v>
      </c>
      <c r="AJ16" s="24" t="str">
        <f>CONCATENATE("Defocus_",U16)</f>
        <v>Defocus_C4</v>
      </c>
      <c r="AK16" s="24" t="str">
        <f>CONCATENATE(B16,"_",U16)</f>
        <v>PR3_C4</v>
      </c>
      <c r="AL16" s="24">
        <v>0</v>
      </c>
      <c r="AM16" s="24">
        <v>0</v>
      </c>
      <c r="AN16" s="86">
        <f>D16/1000</f>
        <v>2E-3</v>
      </c>
      <c r="AP16" s="24" t="str">
        <f>CONCATENATE("Image_",U16)</f>
        <v>Image_C4</v>
      </c>
      <c r="AQ16" s="24" t="str">
        <f>CONCATENATE(B16,"_",U16)</f>
        <v>PR3_C4</v>
      </c>
      <c r="AR16" s="86">
        <f>(F16-1)*0.01</f>
        <v>3.2289999999999996</v>
      </c>
      <c r="AS16" s="86">
        <f>(E16-1)*0.01</f>
        <v>2.5649999999999999</v>
      </c>
      <c r="AT16" s="24">
        <f t="shared" si="3"/>
        <v>0</v>
      </c>
    </row>
    <row r="17" spans="1:47" x14ac:dyDescent="0.25">
      <c r="A17" s="12"/>
      <c r="B17" s="24" t="s">
        <v>22</v>
      </c>
      <c r="C17" s="25">
        <v>12</v>
      </c>
      <c r="D17" s="25">
        <v>16</v>
      </c>
      <c r="E17" s="26">
        <v>253.9</v>
      </c>
      <c r="F17" s="26">
        <v>324.10000000000002</v>
      </c>
      <c r="G17" s="26">
        <v>4.0999999999999996</v>
      </c>
      <c r="H17" s="26">
        <v>2.1</v>
      </c>
      <c r="I17" s="24">
        <v>41</v>
      </c>
      <c r="J17" s="24">
        <v>21</v>
      </c>
      <c r="K17" s="86">
        <v>-2.1600000000000001E-2</v>
      </c>
      <c r="L17" s="86">
        <v>-4.9527999999999999</v>
      </c>
      <c r="M17" s="86">
        <v>102.8849</v>
      </c>
      <c r="N17" s="86">
        <v>30.810700000000001</v>
      </c>
      <c r="O17" s="86">
        <v>60.058900000000001</v>
      </c>
      <c r="P17" s="86">
        <v>60.058799999999998</v>
      </c>
      <c r="Q17" s="27">
        <v>5.3101000000000003</v>
      </c>
      <c r="R17" s="27">
        <v>-10.3179</v>
      </c>
      <c r="S17" s="24" t="s">
        <v>85</v>
      </c>
      <c r="T17" s="12"/>
      <c r="U17" s="1" t="str">
        <f t="shared" ref="U17:U19" si="4">U16</f>
        <v>C4</v>
      </c>
      <c r="V17" s="28" t="s">
        <v>20</v>
      </c>
      <c r="W17" s="86">
        <f>M17</f>
        <v>102.8849</v>
      </c>
      <c r="X17" s="86">
        <f>AVERAGE(O17:P17)</f>
        <v>60.05885</v>
      </c>
      <c r="Y17" s="86">
        <f>N17</f>
        <v>30.810700000000001</v>
      </c>
      <c r="Z17" s="86">
        <f>Q17</f>
        <v>5.3101000000000003</v>
      </c>
      <c r="AA17" s="86">
        <f>R17</f>
        <v>-10.3179</v>
      </c>
      <c r="AB17" s="24" t="str">
        <f>CONCATENATE("Gimbal_",U17)</f>
        <v>Gimbal_C4</v>
      </c>
      <c r="AC17" s="24" t="str">
        <f>CONCATENATE(B17,"_",U17)</f>
        <v>PR4_C4</v>
      </c>
      <c r="AD17" s="80">
        <v>103.00926488855799</v>
      </c>
      <c r="AE17" s="80">
        <v>60.003040872862201</v>
      </c>
      <c r="AF17" s="80">
        <v>30.601242800518101</v>
      </c>
      <c r="AG17" s="8">
        <v>5.3144992352374203</v>
      </c>
      <c r="AH17" s="8">
        <v>-10.3141076154049</v>
      </c>
      <c r="AI17" s="24">
        <v>0</v>
      </c>
      <c r="AJ17" s="24" t="str">
        <f>CONCATENATE("Defocus_",U17)</f>
        <v>Defocus_C4</v>
      </c>
      <c r="AK17" s="24" t="str">
        <f>CONCATENATE(B17,"_",U17)</f>
        <v>PR4_C4</v>
      </c>
      <c r="AL17" s="24">
        <v>0</v>
      </c>
      <c r="AM17" s="24">
        <v>0</v>
      </c>
      <c r="AN17" s="86">
        <f>D17/1000</f>
        <v>1.6E-2</v>
      </c>
      <c r="AP17" s="24" t="str">
        <f>CONCATENATE("Image_",U17)</f>
        <v>Image_C4</v>
      </c>
      <c r="AQ17" s="24" t="str">
        <f>CONCATENATE(B17,"_",U17)</f>
        <v>PR4_C4</v>
      </c>
      <c r="AR17" s="86">
        <f>(F17-1)*0.01</f>
        <v>3.2310000000000003</v>
      </c>
      <c r="AS17" s="86">
        <f>(E17-1)*0.01</f>
        <v>2.5289999999999999</v>
      </c>
      <c r="AT17" s="24">
        <f t="shared" si="3"/>
        <v>0</v>
      </c>
    </row>
    <row r="18" spans="1:47" x14ac:dyDescent="0.25">
      <c r="A18" s="12"/>
      <c r="B18" s="24" t="s">
        <v>24</v>
      </c>
      <c r="C18" s="25">
        <v>-53</v>
      </c>
      <c r="D18" s="25">
        <v>-60</v>
      </c>
      <c r="E18" s="26">
        <v>260</v>
      </c>
      <c r="F18" s="26">
        <v>315</v>
      </c>
      <c r="G18" s="26">
        <v>-5</v>
      </c>
      <c r="H18" s="26">
        <v>-4</v>
      </c>
      <c r="I18" s="24">
        <v>-50</v>
      </c>
      <c r="J18" s="24">
        <v>-40</v>
      </c>
      <c r="K18" s="86">
        <v>-1.9099999999999999E-2</v>
      </c>
      <c r="L18" s="86">
        <v>-4.9558999999999997</v>
      </c>
      <c r="M18" s="86">
        <v>-101.4866</v>
      </c>
      <c r="N18" s="86">
        <v>30.8447</v>
      </c>
      <c r="O18" s="86">
        <v>59.656100000000002</v>
      </c>
      <c r="P18" s="86">
        <v>59.656199999999998</v>
      </c>
      <c r="Q18" s="27">
        <v>5.2843</v>
      </c>
      <c r="R18" s="27">
        <v>10.404299999999999</v>
      </c>
      <c r="S18" s="24" t="s">
        <v>86</v>
      </c>
      <c r="T18" s="12"/>
      <c r="U18" s="1" t="str">
        <f t="shared" si="4"/>
        <v>C4</v>
      </c>
      <c r="V18" s="28" t="s">
        <v>22</v>
      </c>
      <c r="W18" s="86">
        <f>M18</f>
        <v>-101.4866</v>
      </c>
      <c r="X18" s="86">
        <f>AVERAGE(O18:P18)</f>
        <v>59.656149999999997</v>
      </c>
      <c r="Y18" s="86">
        <f>N18</f>
        <v>30.8447</v>
      </c>
      <c r="Z18" s="86">
        <f>Q18</f>
        <v>5.2843</v>
      </c>
      <c r="AA18" s="86">
        <f>R18</f>
        <v>10.404299999999999</v>
      </c>
      <c r="AB18" s="24" t="str">
        <f>CONCATENATE("Gimbal_",U18)</f>
        <v>Gimbal_C4</v>
      </c>
      <c r="AC18" s="24" t="str">
        <f>CONCATENATE(B18,"_",U18)</f>
        <v>PR5_C4</v>
      </c>
      <c r="AD18" s="80">
        <v>-101.497783405855</v>
      </c>
      <c r="AE18" s="80">
        <v>59.638143365474797</v>
      </c>
      <c r="AF18" s="80">
        <v>30.7114877593397</v>
      </c>
      <c r="AG18" s="8">
        <v>5.2758558018701196</v>
      </c>
      <c r="AH18" s="8">
        <v>10.4090278777552</v>
      </c>
      <c r="AI18" s="24">
        <v>0</v>
      </c>
      <c r="AJ18" s="24" t="str">
        <f>CONCATENATE("Defocus_",U18)</f>
        <v>Defocus_C4</v>
      </c>
      <c r="AK18" s="24" t="str">
        <f>CONCATENATE(B18,"_",U18)</f>
        <v>PR5_C4</v>
      </c>
      <c r="AL18" s="24">
        <v>0</v>
      </c>
      <c r="AM18" s="24">
        <v>0</v>
      </c>
      <c r="AN18" s="86">
        <f>D18/1000</f>
        <v>-0.06</v>
      </c>
      <c r="AP18" s="24" t="str">
        <f>CONCATENATE("Image_",U18)</f>
        <v>Image_C4</v>
      </c>
      <c r="AQ18" s="24" t="str">
        <f>CONCATENATE(B18,"_",U18)</f>
        <v>PR5_C4</v>
      </c>
      <c r="AR18" s="86">
        <f>(F18-1)*0.01</f>
        <v>3.14</v>
      </c>
      <c r="AS18" s="86">
        <f>(E18-1)*0.01</f>
        <v>2.59</v>
      </c>
      <c r="AT18" s="24">
        <f t="shared" si="3"/>
        <v>0</v>
      </c>
    </row>
    <row r="19" spans="1:47" x14ac:dyDescent="0.25">
      <c r="A19" s="12"/>
      <c r="B19" s="24" t="s">
        <v>26</v>
      </c>
      <c r="C19" s="25">
        <v>34</v>
      </c>
      <c r="D19" s="25">
        <v>35</v>
      </c>
      <c r="E19" s="26">
        <v>247.3</v>
      </c>
      <c r="F19" s="26">
        <v>312.8</v>
      </c>
      <c r="G19" s="26">
        <v>-7.2</v>
      </c>
      <c r="H19" s="26">
        <v>8.6999999999999993</v>
      </c>
      <c r="I19" s="24">
        <v>-72</v>
      </c>
      <c r="J19" s="24">
        <v>87</v>
      </c>
      <c r="K19" s="86">
        <v>-1.41E-2</v>
      </c>
      <c r="L19" s="86">
        <v>-4.9584999999999999</v>
      </c>
      <c r="M19" s="86">
        <v>-109.5408</v>
      </c>
      <c r="N19" s="86">
        <v>22.3063</v>
      </c>
      <c r="O19" s="86">
        <v>-45.563000000000002</v>
      </c>
      <c r="P19" s="86">
        <v>-45.5627</v>
      </c>
      <c r="Q19" s="27">
        <v>-4.8986000000000001</v>
      </c>
      <c r="R19" s="27">
        <v>10.6814</v>
      </c>
      <c r="S19" s="24" t="s">
        <v>87</v>
      </c>
      <c r="T19" s="12"/>
      <c r="U19" s="1" t="str">
        <f t="shared" si="4"/>
        <v>C4</v>
      </c>
      <c r="V19" s="28" t="s">
        <v>24</v>
      </c>
      <c r="W19" s="86">
        <f>M19</f>
        <v>-109.5408</v>
      </c>
      <c r="X19" s="86">
        <f>AVERAGE(O19:P19)</f>
        <v>-45.562849999999997</v>
      </c>
      <c r="Y19" s="86">
        <f>N19</f>
        <v>22.3063</v>
      </c>
      <c r="Z19" s="86">
        <f>Q19</f>
        <v>-4.8986000000000001</v>
      </c>
      <c r="AA19" s="86">
        <f>R19</f>
        <v>10.6814</v>
      </c>
      <c r="AB19" s="24" t="str">
        <f>CONCATENATE("Gimbal_",U19)</f>
        <v>Gimbal_C4</v>
      </c>
      <c r="AC19" s="24" t="str">
        <f>CONCATENATE(B19,"_",U19)</f>
        <v>PR2_C4</v>
      </c>
      <c r="AD19" s="80">
        <v>-109.569093984953</v>
      </c>
      <c r="AE19" s="80">
        <v>-45.631116033607903</v>
      </c>
      <c r="AF19" s="80">
        <v>22.260839327472201</v>
      </c>
      <c r="AG19" s="8">
        <v>-4.9058782288455403</v>
      </c>
      <c r="AH19" s="8">
        <v>10.678448898708</v>
      </c>
      <c r="AI19" s="24">
        <v>0</v>
      </c>
      <c r="AJ19" s="24" t="str">
        <f>CONCATENATE("Defocus_",U19)</f>
        <v>Defocus_C4</v>
      </c>
      <c r="AK19" s="24" t="str">
        <f>CONCATENATE(B19,"_",U19)</f>
        <v>PR2_C4</v>
      </c>
      <c r="AL19" s="24">
        <v>0</v>
      </c>
      <c r="AM19" s="24">
        <v>0</v>
      </c>
      <c r="AN19" s="86">
        <f>D19/1000</f>
        <v>3.5000000000000003E-2</v>
      </c>
      <c r="AP19" s="24" t="str">
        <f>CONCATENATE("Image_",U19)</f>
        <v>Image_C4</v>
      </c>
      <c r="AQ19" s="24" t="str">
        <f>CONCATENATE(B19,"_",U19)</f>
        <v>PR2_C4</v>
      </c>
      <c r="AR19" s="86">
        <f>(F19-1)*0.01</f>
        <v>3.1180000000000003</v>
      </c>
      <c r="AS19" s="86">
        <f>(E19-1)*0.01</f>
        <v>2.4630000000000001</v>
      </c>
      <c r="AT19" s="24">
        <f t="shared" si="3"/>
        <v>0</v>
      </c>
    </row>
    <row r="20" spans="1:47" s="46" customFormat="1" x14ac:dyDescent="0.25">
      <c r="A20" s="41"/>
      <c r="B20" s="42"/>
      <c r="C20" s="43"/>
      <c r="D20" s="43"/>
      <c r="E20" s="44"/>
      <c r="F20" s="44"/>
      <c r="G20" s="44"/>
      <c r="H20" s="44"/>
      <c r="I20" s="42"/>
      <c r="J20" s="42"/>
      <c r="K20" s="82"/>
      <c r="L20" s="82"/>
      <c r="M20" s="82"/>
      <c r="N20" s="82"/>
      <c r="O20" s="82"/>
      <c r="P20" s="82"/>
      <c r="Q20" s="45"/>
      <c r="R20" s="45"/>
      <c r="S20" s="42"/>
      <c r="T20" s="41"/>
      <c r="U20" s="42"/>
      <c r="V20" s="42"/>
      <c r="W20" s="82"/>
      <c r="X20" s="82"/>
      <c r="Y20" s="82"/>
      <c r="Z20" s="82"/>
      <c r="AA20" s="82"/>
      <c r="AB20" s="42"/>
      <c r="AC20" s="42"/>
      <c r="AD20" s="82"/>
      <c r="AE20" s="82"/>
      <c r="AF20" s="82"/>
      <c r="AG20" s="45"/>
      <c r="AH20" s="45"/>
      <c r="AI20" s="42"/>
      <c r="AJ20" s="42"/>
      <c r="AK20" s="42"/>
      <c r="AL20" s="42"/>
      <c r="AM20" s="42"/>
      <c r="AN20" s="82"/>
      <c r="AO20" s="42"/>
      <c r="AP20" s="42"/>
      <c r="AQ20" s="42"/>
      <c r="AR20" s="82"/>
      <c r="AS20" s="82"/>
      <c r="AT20" s="42"/>
      <c r="AU20" s="42"/>
    </row>
    <row r="21" spans="1:47" s="78" customFormat="1" ht="27.75" customHeight="1" x14ac:dyDescent="0.25">
      <c r="A21" s="14" t="s">
        <v>110</v>
      </c>
      <c r="B21" s="16" t="s">
        <v>0</v>
      </c>
      <c r="C21" s="16" t="s">
        <v>1</v>
      </c>
      <c r="D21" s="16" t="s">
        <v>2</v>
      </c>
      <c r="E21" s="17" t="s">
        <v>3</v>
      </c>
      <c r="F21" s="17" t="s">
        <v>4</v>
      </c>
      <c r="G21" s="17" t="s">
        <v>5</v>
      </c>
      <c r="H21" s="17" t="s">
        <v>6</v>
      </c>
      <c r="I21" s="16" t="s">
        <v>7</v>
      </c>
      <c r="J21" s="16" t="s">
        <v>8</v>
      </c>
      <c r="K21" s="92" t="s">
        <v>9</v>
      </c>
      <c r="L21" s="92" t="s">
        <v>10</v>
      </c>
      <c r="M21" s="92" t="s">
        <v>11</v>
      </c>
      <c r="N21" s="92" t="s">
        <v>12</v>
      </c>
      <c r="O21" s="92" t="s">
        <v>13</v>
      </c>
      <c r="P21" s="92" t="s">
        <v>14</v>
      </c>
      <c r="Q21" s="18" t="s">
        <v>15</v>
      </c>
      <c r="R21" s="18" t="s">
        <v>16</v>
      </c>
      <c r="S21" s="16" t="s">
        <v>17</v>
      </c>
      <c r="T21" s="14" t="s">
        <v>110</v>
      </c>
      <c r="U21" s="16"/>
      <c r="V21" s="77" t="s">
        <v>0</v>
      </c>
      <c r="W21" s="83" t="s">
        <v>54</v>
      </c>
      <c r="X21" s="83" t="s">
        <v>55</v>
      </c>
      <c r="Y21" s="83" t="s">
        <v>56</v>
      </c>
      <c r="Z21" s="83" t="s">
        <v>57</v>
      </c>
      <c r="AA21" s="83" t="s">
        <v>58</v>
      </c>
      <c r="AB21" s="77"/>
      <c r="AC21" s="77" t="s">
        <v>59</v>
      </c>
      <c r="AD21" s="83" t="s">
        <v>54</v>
      </c>
      <c r="AE21" s="83" t="s">
        <v>55</v>
      </c>
      <c r="AF21" s="83" t="s">
        <v>56</v>
      </c>
      <c r="AG21" s="88" t="s">
        <v>57</v>
      </c>
      <c r="AH21" s="88" t="s">
        <v>58</v>
      </c>
      <c r="AI21" s="77" t="s">
        <v>60</v>
      </c>
      <c r="AJ21" s="77"/>
      <c r="AK21" s="77"/>
      <c r="AL21" s="77"/>
      <c r="AM21" s="77"/>
      <c r="AN21" s="83"/>
      <c r="AO21" s="77"/>
      <c r="AP21" s="77"/>
      <c r="AQ21" s="77"/>
      <c r="AR21" s="83"/>
      <c r="AS21" s="83"/>
      <c r="AT21" s="77"/>
      <c r="AU21" s="16"/>
    </row>
    <row r="22" spans="1:47" s="6" customFormat="1" x14ac:dyDescent="0.25">
      <c r="A22" s="14"/>
      <c r="B22" s="29" t="s">
        <v>18</v>
      </c>
      <c r="C22" s="29">
        <v>91</v>
      </c>
      <c r="D22" s="29">
        <v>94</v>
      </c>
      <c r="E22" s="30">
        <v>257.89999999999998</v>
      </c>
      <c r="F22" s="30">
        <v>316.89999999999998</v>
      </c>
      <c r="G22" s="30">
        <v>-3.1</v>
      </c>
      <c r="H22" s="30">
        <v>-1.9</v>
      </c>
      <c r="I22" s="29">
        <v>-31</v>
      </c>
      <c r="J22" s="29">
        <v>-19</v>
      </c>
      <c r="K22" s="93">
        <v>-2.1399999999999999E-2</v>
      </c>
      <c r="L22" s="93">
        <v>-4.9537000000000004</v>
      </c>
      <c r="M22" s="93">
        <v>0.85409999999999997</v>
      </c>
      <c r="N22" s="93">
        <v>-0.38650000000000001</v>
      </c>
      <c r="O22" s="93">
        <v>1.5548</v>
      </c>
      <c r="P22" s="93">
        <v>1.5550999999999999</v>
      </c>
      <c r="Q22" s="31">
        <v>3.9800000000000002E-2</v>
      </c>
      <c r="R22" s="31">
        <v>3.4200000000000001E-2</v>
      </c>
      <c r="S22" s="29" t="s">
        <v>95</v>
      </c>
      <c r="T22" s="14"/>
      <c r="U22" s="1" t="s">
        <v>89</v>
      </c>
      <c r="V22" s="24" t="s">
        <v>18</v>
      </c>
      <c r="W22" s="86">
        <f>M22</f>
        <v>0.85409999999999997</v>
      </c>
      <c r="X22" s="86">
        <f>AVERAGE(O22:P22)</f>
        <v>1.5549499999999998</v>
      </c>
      <c r="Y22" s="86">
        <f>N22</f>
        <v>-0.38650000000000001</v>
      </c>
      <c r="Z22" s="86">
        <f>Q22</f>
        <v>3.9800000000000002E-2</v>
      </c>
      <c r="AA22" s="86">
        <f>R22</f>
        <v>3.4200000000000001E-2</v>
      </c>
      <c r="AB22" s="24" t="str">
        <f>CONCATENATE("Gimbal_",U22)</f>
        <v>Gimbal_C1</v>
      </c>
      <c r="AC22" s="24" t="str">
        <f>CONCATENATE(B22,"_",U22)</f>
        <v>PR1_C1</v>
      </c>
      <c r="AD22" s="84">
        <v>0.88044666458243404</v>
      </c>
      <c r="AE22" s="84">
        <v>1.5208454864972101</v>
      </c>
      <c r="AF22" s="84">
        <v>-0.43935798669503701</v>
      </c>
      <c r="AG22" s="7">
        <v>3.7909177901548699E-2</v>
      </c>
      <c r="AH22" s="7">
        <v>3.3445420085133903E-2</v>
      </c>
      <c r="AI22" s="24">
        <v>0</v>
      </c>
      <c r="AJ22" s="24" t="str">
        <f>CONCATENATE("Defocus_",U22)</f>
        <v>Defocus_C1</v>
      </c>
      <c r="AK22" s="24" t="str">
        <f>CONCATENATE(B22,"_",U22)</f>
        <v>PR1_C1</v>
      </c>
      <c r="AL22" s="24">
        <v>0</v>
      </c>
      <c r="AM22" s="24">
        <v>0</v>
      </c>
      <c r="AN22" s="86">
        <f>D22/1000</f>
        <v>9.4E-2</v>
      </c>
      <c r="AO22" s="24"/>
      <c r="AP22" s="24" t="str">
        <f>CONCATENATE("Image_",U22)</f>
        <v>Image_C1</v>
      </c>
      <c r="AQ22" s="24" t="str">
        <f>CONCATENATE(B22,"_",U22)</f>
        <v>PR1_C1</v>
      </c>
      <c r="AR22" s="86">
        <f>(F22-1)*0.01</f>
        <v>3.1589999999999998</v>
      </c>
      <c r="AS22" s="86">
        <f>(E22-1)*0.01</f>
        <v>2.569</v>
      </c>
      <c r="AT22" s="24">
        <v>0</v>
      </c>
      <c r="AU22" s="29"/>
    </row>
    <row r="23" spans="1:47" s="6" customFormat="1" x14ac:dyDescent="0.25">
      <c r="A23" s="14"/>
      <c r="B23" s="29" t="s">
        <v>20</v>
      </c>
      <c r="C23" s="29">
        <v>82</v>
      </c>
      <c r="D23" s="29">
        <v>85</v>
      </c>
      <c r="E23" s="30">
        <v>257.3</v>
      </c>
      <c r="F23" s="30">
        <v>314.8</v>
      </c>
      <c r="G23" s="30">
        <v>-5.2</v>
      </c>
      <c r="H23" s="30">
        <v>-1.3</v>
      </c>
      <c r="I23" s="29">
        <v>-52</v>
      </c>
      <c r="J23" s="29">
        <v>-13</v>
      </c>
      <c r="K23" s="93">
        <v>-2.41E-2</v>
      </c>
      <c r="L23" s="93">
        <v>-4.9504000000000001</v>
      </c>
      <c r="M23" s="93">
        <v>111.134</v>
      </c>
      <c r="N23" s="93">
        <v>22.081399999999999</v>
      </c>
      <c r="O23" s="93">
        <v>-45.026400000000002</v>
      </c>
      <c r="P23" s="93">
        <v>-45.027500000000003</v>
      </c>
      <c r="Q23" s="31">
        <v>-4.8571</v>
      </c>
      <c r="R23" s="31">
        <v>-10.598599999999999</v>
      </c>
      <c r="S23" s="29" t="s">
        <v>96</v>
      </c>
      <c r="T23" s="14"/>
      <c r="U23" s="1" t="str">
        <f>U22</f>
        <v>C1</v>
      </c>
      <c r="V23" s="28" t="s">
        <v>26</v>
      </c>
      <c r="W23" s="86">
        <f>M23</f>
        <v>111.134</v>
      </c>
      <c r="X23" s="86">
        <f>AVERAGE(O23:P23)</f>
        <v>-45.026949999999999</v>
      </c>
      <c r="Y23" s="86">
        <f>N23</f>
        <v>22.081399999999999</v>
      </c>
      <c r="Z23" s="86">
        <f>Q23</f>
        <v>-4.8571</v>
      </c>
      <c r="AA23" s="86">
        <f>R23</f>
        <v>-10.598599999999999</v>
      </c>
      <c r="AB23" s="24" t="str">
        <f>CONCATENATE("Gimbal_",U23)</f>
        <v>Gimbal_C1</v>
      </c>
      <c r="AC23" s="24" t="str">
        <f>CONCATENATE(B23,"_",U23)</f>
        <v>PR3_C1</v>
      </c>
      <c r="AD23" s="84">
        <v>111.251902002967</v>
      </c>
      <c r="AE23" s="84">
        <v>-45.135750727868299</v>
      </c>
      <c r="AF23" s="84">
        <v>21.954061434743799</v>
      </c>
      <c r="AG23" s="7">
        <v>-4.8511899255908801</v>
      </c>
      <c r="AH23" s="7">
        <v>-10.602740379859499</v>
      </c>
      <c r="AI23" s="24">
        <v>0</v>
      </c>
      <c r="AJ23" s="24" t="str">
        <f>CONCATENATE("Defocus_",U23)</f>
        <v>Defocus_C1</v>
      </c>
      <c r="AK23" s="24" t="str">
        <f>CONCATENATE(B23,"_",U23)</f>
        <v>PR3_C1</v>
      </c>
      <c r="AL23" s="24">
        <v>0</v>
      </c>
      <c r="AM23" s="24">
        <v>0</v>
      </c>
      <c r="AN23" s="86">
        <f>D23/1000</f>
        <v>8.5000000000000006E-2</v>
      </c>
      <c r="AO23" s="24"/>
      <c r="AP23" s="24" t="str">
        <f>CONCATENATE("Image_",U23)</f>
        <v>Image_C1</v>
      </c>
      <c r="AQ23" s="24" t="str">
        <f>CONCATENATE(B23,"_",U23)</f>
        <v>PR3_C1</v>
      </c>
      <c r="AR23" s="86">
        <f>(F23-1)*0.01</f>
        <v>3.1380000000000003</v>
      </c>
      <c r="AS23" s="86">
        <f>(E23-1)*0.01</f>
        <v>2.5630000000000002</v>
      </c>
      <c r="AT23" s="24">
        <f>AT22</f>
        <v>0</v>
      </c>
      <c r="AU23" s="29"/>
    </row>
    <row r="24" spans="1:47" s="6" customFormat="1" x14ac:dyDescent="0.25">
      <c r="A24" s="14"/>
      <c r="B24" s="29" t="s">
        <v>22</v>
      </c>
      <c r="C24" s="29">
        <v>101</v>
      </c>
      <c r="D24" s="29">
        <v>120</v>
      </c>
      <c r="E24" s="30">
        <v>252.1</v>
      </c>
      <c r="F24" s="30">
        <v>316.89999999999998</v>
      </c>
      <c r="G24" s="30">
        <v>-3.1</v>
      </c>
      <c r="H24" s="30">
        <v>3.9</v>
      </c>
      <c r="I24" s="29">
        <v>-31</v>
      </c>
      <c r="J24" s="29">
        <v>39</v>
      </c>
      <c r="K24" s="93">
        <v>-2.3099999999999999E-2</v>
      </c>
      <c r="L24" s="93">
        <v>-4.9519000000000002</v>
      </c>
      <c r="M24" s="93">
        <v>102.8877</v>
      </c>
      <c r="N24" s="93">
        <v>30.8127</v>
      </c>
      <c r="O24" s="93">
        <v>60.058999999999997</v>
      </c>
      <c r="P24" s="93">
        <v>60.058900000000001</v>
      </c>
      <c r="Q24" s="31">
        <v>5.31</v>
      </c>
      <c r="R24" s="31">
        <v>-10.317500000000001</v>
      </c>
      <c r="S24" s="29" t="s">
        <v>97</v>
      </c>
      <c r="T24" s="14"/>
      <c r="U24" s="1" t="str">
        <f t="shared" ref="U24:U26" si="5">U23</f>
        <v>C1</v>
      </c>
      <c r="V24" s="24" t="s">
        <v>20</v>
      </c>
      <c r="W24" s="86">
        <f>M24</f>
        <v>102.8877</v>
      </c>
      <c r="X24" s="86">
        <f>AVERAGE(O24:P24)</f>
        <v>60.058949999999996</v>
      </c>
      <c r="Y24" s="86">
        <f>N24</f>
        <v>30.8127</v>
      </c>
      <c r="Z24" s="86">
        <f>Q24</f>
        <v>5.31</v>
      </c>
      <c r="AA24" s="86">
        <f>R24</f>
        <v>-10.317500000000001</v>
      </c>
      <c r="AB24" s="24" t="str">
        <f>CONCATENATE("Gimbal_",U24)</f>
        <v>Gimbal_C1</v>
      </c>
      <c r="AC24" s="24" t="str">
        <f>CONCATENATE(B24,"_",U24)</f>
        <v>PR4_C1</v>
      </c>
      <c r="AD24" s="84">
        <v>103.01206854908</v>
      </c>
      <c r="AE24" s="84">
        <v>60.003138030140803</v>
      </c>
      <c r="AF24" s="84">
        <v>30.603236294114399</v>
      </c>
      <c r="AG24" s="7">
        <v>5.3143989289764804</v>
      </c>
      <c r="AH24" s="7">
        <v>-10.313707489390801</v>
      </c>
      <c r="AI24" s="24">
        <v>0</v>
      </c>
      <c r="AJ24" s="24" t="str">
        <f>CONCATENATE("Defocus_",U24)</f>
        <v>Defocus_C1</v>
      </c>
      <c r="AK24" s="24" t="str">
        <f>CONCATENATE(B24,"_",U24)</f>
        <v>PR4_C1</v>
      </c>
      <c r="AL24" s="24">
        <v>0</v>
      </c>
      <c r="AM24" s="24">
        <v>0</v>
      </c>
      <c r="AN24" s="86">
        <f>D24/1000</f>
        <v>0.12</v>
      </c>
      <c r="AO24" s="24"/>
      <c r="AP24" s="24" t="str">
        <f>CONCATENATE("Image_",U24)</f>
        <v>Image_C1</v>
      </c>
      <c r="AQ24" s="24" t="str">
        <f>CONCATENATE(B24,"_",U24)</f>
        <v>PR4_C1</v>
      </c>
      <c r="AR24" s="86">
        <f>(F24-1)*0.01</f>
        <v>3.1589999999999998</v>
      </c>
      <c r="AS24" s="86">
        <f>(E24-1)*0.01</f>
        <v>2.5110000000000001</v>
      </c>
      <c r="AT24" s="24">
        <f t="shared" ref="AT24:AT26" si="6">AT23</f>
        <v>0</v>
      </c>
      <c r="AU24" s="29"/>
    </row>
    <row r="25" spans="1:47" s="6" customFormat="1" x14ac:dyDescent="0.25">
      <c r="A25" s="14"/>
      <c r="B25" s="29" t="s">
        <v>24</v>
      </c>
      <c r="C25" s="29">
        <v>51</v>
      </c>
      <c r="D25" s="29">
        <v>62</v>
      </c>
      <c r="E25" s="30">
        <v>253.5</v>
      </c>
      <c r="F25" s="30">
        <v>309.10000000000002</v>
      </c>
      <c r="G25" s="30">
        <v>-10.9</v>
      </c>
      <c r="H25" s="30">
        <v>2.5</v>
      </c>
      <c r="I25" s="29">
        <v>-109</v>
      </c>
      <c r="J25" s="29">
        <v>25</v>
      </c>
      <c r="K25" s="93">
        <v>-2.0199999999999999E-2</v>
      </c>
      <c r="L25" s="93">
        <v>-4.9553000000000003</v>
      </c>
      <c r="M25" s="93">
        <v>-101.48909999999999</v>
      </c>
      <c r="N25" s="93">
        <v>30.843299999999999</v>
      </c>
      <c r="O25" s="93">
        <v>59.655799999999999</v>
      </c>
      <c r="P25" s="93">
        <v>59.656100000000002</v>
      </c>
      <c r="Q25" s="31">
        <v>5.2839</v>
      </c>
      <c r="R25" s="31">
        <v>10.4048</v>
      </c>
      <c r="S25" s="29" t="s">
        <v>98</v>
      </c>
      <c r="T25" s="14"/>
      <c r="U25" s="1" t="str">
        <f t="shared" si="5"/>
        <v>C1</v>
      </c>
      <c r="V25" s="24" t="s">
        <v>22</v>
      </c>
      <c r="W25" s="86">
        <f>M25</f>
        <v>-101.48909999999999</v>
      </c>
      <c r="X25" s="86">
        <f>AVERAGE(O25:P25)</f>
        <v>59.655950000000004</v>
      </c>
      <c r="Y25" s="86">
        <f>N25</f>
        <v>30.843299999999999</v>
      </c>
      <c r="Z25" s="86">
        <f>Q25</f>
        <v>5.2839</v>
      </c>
      <c r="AA25" s="86">
        <f>R25</f>
        <v>10.4048</v>
      </c>
      <c r="AB25" s="24" t="str">
        <f>CONCATENATE("Gimbal_",U25)</f>
        <v>Gimbal_C1</v>
      </c>
      <c r="AC25" s="24" t="str">
        <f>CONCATENATE(B25,"_",U25)</f>
        <v>PR5_C1</v>
      </c>
      <c r="AD25" s="84">
        <v>-101.50028633146</v>
      </c>
      <c r="AE25" s="84">
        <v>59.637945379492798</v>
      </c>
      <c r="AF25" s="84">
        <v>30.7100925911021</v>
      </c>
      <c r="AG25" s="7">
        <v>5.2754551769926801</v>
      </c>
      <c r="AH25" s="7">
        <v>10.409528025172399</v>
      </c>
      <c r="AI25" s="24">
        <v>0</v>
      </c>
      <c r="AJ25" s="24" t="str">
        <f>CONCATENATE("Defocus_",U25)</f>
        <v>Defocus_C1</v>
      </c>
      <c r="AK25" s="24" t="str">
        <f>CONCATENATE(B25,"_",U25)</f>
        <v>PR5_C1</v>
      </c>
      <c r="AL25" s="24">
        <v>0</v>
      </c>
      <c r="AM25" s="24">
        <v>0</v>
      </c>
      <c r="AN25" s="86">
        <f>D25/1000</f>
        <v>6.2E-2</v>
      </c>
      <c r="AO25" s="24"/>
      <c r="AP25" s="24" t="str">
        <f>CONCATENATE("Image_",U25)</f>
        <v>Image_C1</v>
      </c>
      <c r="AQ25" s="24" t="str">
        <f>CONCATENATE(B25,"_",U25)</f>
        <v>PR5_C1</v>
      </c>
      <c r="AR25" s="86">
        <f>(F25-1)*0.01</f>
        <v>3.0810000000000004</v>
      </c>
      <c r="AS25" s="86">
        <f>(E25-1)*0.01</f>
        <v>2.5249999999999999</v>
      </c>
      <c r="AT25" s="24">
        <f t="shared" si="6"/>
        <v>0</v>
      </c>
      <c r="AU25" s="29"/>
    </row>
    <row r="26" spans="1:47" s="6" customFormat="1" x14ac:dyDescent="0.25">
      <c r="A26" s="14"/>
      <c r="B26" s="29" t="s">
        <v>26</v>
      </c>
      <c r="C26" s="29">
        <v>129</v>
      </c>
      <c r="D26" s="29">
        <v>134</v>
      </c>
      <c r="E26" s="30">
        <v>243</v>
      </c>
      <c r="F26" s="30">
        <v>306</v>
      </c>
      <c r="G26" s="30">
        <v>-14</v>
      </c>
      <c r="H26" s="30">
        <v>13</v>
      </c>
      <c r="I26" s="29">
        <v>-140</v>
      </c>
      <c r="J26" s="29">
        <v>130</v>
      </c>
      <c r="K26" s="93">
        <v>-1.77E-2</v>
      </c>
      <c r="L26" s="93">
        <v>-4.9577</v>
      </c>
      <c r="M26" s="93">
        <v>-109.54430000000001</v>
      </c>
      <c r="N26" s="93">
        <v>22.307600000000001</v>
      </c>
      <c r="O26" s="93">
        <v>-45.563400000000001</v>
      </c>
      <c r="P26" s="93">
        <v>-45.563200000000002</v>
      </c>
      <c r="Q26" s="31">
        <v>-4.8983999999999996</v>
      </c>
      <c r="R26" s="31">
        <v>10.681800000000001</v>
      </c>
      <c r="S26" s="29" t="s">
        <v>99</v>
      </c>
      <c r="T26" s="14"/>
      <c r="U26" s="1" t="str">
        <f t="shared" si="5"/>
        <v>C1</v>
      </c>
      <c r="V26" s="24" t="s">
        <v>24</v>
      </c>
      <c r="W26" s="86">
        <f>M26</f>
        <v>-109.54430000000001</v>
      </c>
      <c r="X26" s="86">
        <f>AVERAGE(O26:P26)</f>
        <v>-45.563299999999998</v>
      </c>
      <c r="Y26" s="86">
        <f>N26</f>
        <v>22.307600000000001</v>
      </c>
      <c r="Z26" s="86">
        <f>Q26</f>
        <v>-4.8983999999999996</v>
      </c>
      <c r="AA26" s="86">
        <f>R26</f>
        <v>10.681800000000001</v>
      </c>
      <c r="AB26" s="24" t="str">
        <f>CONCATENATE("Gimbal_",U26)</f>
        <v>Gimbal_C1</v>
      </c>
      <c r="AC26" s="24" t="str">
        <f>CONCATENATE(B26,"_",U26)</f>
        <v>PR2_C1</v>
      </c>
      <c r="AD26" s="84">
        <v>-109.57259515446501</v>
      </c>
      <c r="AE26" s="84">
        <v>-45.631567193188701</v>
      </c>
      <c r="AF26" s="84">
        <v>22.262137381171701</v>
      </c>
      <c r="AG26" s="7">
        <v>-4.9056785195938897</v>
      </c>
      <c r="AH26" s="7">
        <v>10.6788490221965</v>
      </c>
      <c r="AI26" s="24">
        <v>0</v>
      </c>
      <c r="AJ26" s="24" t="str">
        <f>CONCATENATE("Defocus_",U26)</f>
        <v>Defocus_C1</v>
      </c>
      <c r="AK26" s="24" t="str">
        <f>CONCATENATE(B26,"_",U26)</f>
        <v>PR2_C1</v>
      </c>
      <c r="AL26" s="24">
        <v>0</v>
      </c>
      <c r="AM26" s="24">
        <v>0</v>
      </c>
      <c r="AN26" s="86">
        <f>D26/1000</f>
        <v>0.13400000000000001</v>
      </c>
      <c r="AO26" s="24"/>
      <c r="AP26" s="24" t="str">
        <f>CONCATENATE("Image_",U26)</f>
        <v>Image_C1</v>
      </c>
      <c r="AQ26" s="24" t="str">
        <f>CONCATENATE(B26,"_",U26)</f>
        <v>PR2_C1</v>
      </c>
      <c r="AR26" s="86">
        <f>(F26-1)*0.01</f>
        <v>3.0500000000000003</v>
      </c>
      <c r="AS26" s="86">
        <f>(E26-1)*0.01</f>
        <v>2.42</v>
      </c>
      <c r="AT26" s="24">
        <f t="shared" si="6"/>
        <v>0</v>
      </c>
      <c r="AU26" s="29"/>
    </row>
    <row r="27" spans="1:47" s="59" customFormat="1" x14ac:dyDescent="0.25">
      <c r="A27" s="14"/>
      <c r="B27" s="54"/>
      <c r="C27" s="54"/>
      <c r="D27" s="54"/>
      <c r="E27" s="55"/>
      <c r="F27" s="55"/>
      <c r="G27" s="55"/>
      <c r="H27" s="55"/>
      <c r="I27" s="54"/>
      <c r="J27" s="54"/>
      <c r="K27" s="94"/>
      <c r="L27" s="94"/>
      <c r="M27" s="94"/>
      <c r="N27" s="94"/>
      <c r="O27" s="94"/>
      <c r="P27" s="94"/>
      <c r="Q27" s="56"/>
      <c r="R27" s="56"/>
      <c r="S27" s="54"/>
      <c r="T27" s="14"/>
      <c r="U27" s="54"/>
      <c r="V27" s="57"/>
      <c r="W27" s="85"/>
      <c r="X27" s="85"/>
      <c r="Y27" s="85"/>
      <c r="Z27" s="85"/>
      <c r="AA27" s="85"/>
      <c r="AB27" s="58"/>
      <c r="AC27" s="58"/>
      <c r="AD27" s="85"/>
      <c r="AE27" s="85"/>
      <c r="AF27" s="85"/>
      <c r="AG27" s="89"/>
      <c r="AH27" s="89"/>
      <c r="AI27" s="58"/>
      <c r="AJ27" s="58"/>
      <c r="AK27" s="58"/>
      <c r="AL27" s="58"/>
      <c r="AM27" s="58"/>
      <c r="AN27" s="85"/>
      <c r="AO27" s="58"/>
      <c r="AP27" s="58"/>
      <c r="AQ27" s="58"/>
      <c r="AR27" s="85"/>
      <c r="AS27" s="85"/>
      <c r="AT27" s="58"/>
      <c r="AU27" s="54"/>
    </row>
    <row r="28" spans="1:47" s="6" customFormat="1" x14ac:dyDescent="0.25">
      <c r="A28" s="14"/>
      <c r="B28" s="29" t="s">
        <v>18</v>
      </c>
      <c r="C28" s="29">
        <v>89</v>
      </c>
      <c r="D28" s="29">
        <v>92</v>
      </c>
      <c r="E28" s="30">
        <v>257.2</v>
      </c>
      <c r="F28" s="30">
        <v>312</v>
      </c>
      <c r="G28" s="30">
        <v>-8</v>
      </c>
      <c r="H28" s="30">
        <v>-1.2</v>
      </c>
      <c r="I28" s="29">
        <v>-80</v>
      </c>
      <c r="J28" s="29">
        <v>-12</v>
      </c>
      <c r="K28" s="93">
        <v>-2.0799999999999999E-2</v>
      </c>
      <c r="L28" s="93">
        <v>-4.9539999999999997</v>
      </c>
      <c r="M28" s="93">
        <v>0.85580000000000001</v>
      </c>
      <c r="N28" s="93">
        <v>-0.38729999999999998</v>
      </c>
      <c r="O28" s="93">
        <v>1.5549999999999999</v>
      </c>
      <c r="P28" s="93">
        <v>1.5552999999999999</v>
      </c>
      <c r="Q28" s="31">
        <v>3.9800000000000002E-2</v>
      </c>
      <c r="R28" s="31">
        <v>3.3399999999999999E-2</v>
      </c>
      <c r="S28" s="29" t="s">
        <v>100</v>
      </c>
      <c r="T28" s="14"/>
      <c r="U28" s="4" t="s">
        <v>90</v>
      </c>
      <c r="V28" s="28" t="s">
        <v>18</v>
      </c>
      <c r="W28" s="86">
        <f>M28</f>
        <v>0.85580000000000001</v>
      </c>
      <c r="X28" s="86">
        <f>AVERAGE(O28:P28)</f>
        <v>1.5551499999999998</v>
      </c>
      <c r="Y28" s="86">
        <f>N28</f>
        <v>-0.38729999999999998</v>
      </c>
      <c r="Z28" s="86">
        <f>Q28</f>
        <v>3.9800000000000002E-2</v>
      </c>
      <c r="AA28" s="86">
        <f>R28</f>
        <v>3.3399999999999999E-2</v>
      </c>
      <c r="AB28" s="24" t="str">
        <f>CONCATENATE("Gimbal_",U28)</f>
        <v>Gimbal_C2</v>
      </c>
      <c r="AC28" s="24" t="str">
        <f>CONCATENATE(B28,"_",U28)</f>
        <v>PR1_C2</v>
      </c>
      <c r="AD28" s="84">
        <v>0.88214708025057398</v>
      </c>
      <c r="AE28" s="84">
        <v>1.5210462393808399</v>
      </c>
      <c r="AF28" s="84">
        <v>-0.44015657488482701</v>
      </c>
      <c r="AG28" s="7">
        <v>3.7909660077163003E-2</v>
      </c>
      <c r="AH28" s="7">
        <v>3.2645528335817901E-2</v>
      </c>
      <c r="AI28" s="24">
        <v>0</v>
      </c>
      <c r="AJ28" s="24" t="str">
        <f>CONCATENATE("Defocus_",U28)</f>
        <v>Defocus_C2</v>
      </c>
      <c r="AK28" s="24" t="str">
        <f>CONCATENATE(B28,"_",U28)</f>
        <v>PR1_C2</v>
      </c>
      <c r="AL28" s="24">
        <v>0</v>
      </c>
      <c r="AM28" s="24">
        <v>0</v>
      </c>
      <c r="AN28" s="86">
        <f>D28/1000</f>
        <v>9.1999999999999998E-2</v>
      </c>
      <c r="AO28" s="24"/>
      <c r="AP28" s="24" t="str">
        <f>CONCATENATE("Image_",U28)</f>
        <v>Image_C2</v>
      </c>
      <c r="AQ28" s="24" t="str">
        <f>CONCATENATE(B28,"_",U28)</f>
        <v>PR1_C2</v>
      </c>
      <c r="AR28" s="86">
        <f>(F28-1)*0.01</f>
        <v>3.11</v>
      </c>
      <c r="AS28" s="86">
        <f>(E28-1)*0.01</f>
        <v>2.5619999999999998</v>
      </c>
      <c r="AT28" s="24">
        <f t="shared" ref="AT28:AT32" si="7">AT27</f>
        <v>0</v>
      </c>
      <c r="AU28" s="29"/>
    </row>
    <row r="29" spans="1:47" s="6" customFormat="1" x14ac:dyDescent="0.25">
      <c r="A29" s="14"/>
      <c r="B29" s="29" t="s">
        <v>20</v>
      </c>
      <c r="C29" s="29">
        <v>89</v>
      </c>
      <c r="D29" s="29">
        <v>93</v>
      </c>
      <c r="E29" s="30">
        <v>253.1</v>
      </c>
      <c r="F29" s="30">
        <v>317.5</v>
      </c>
      <c r="G29" s="30">
        <v>-2.5</v>
      </c>
      <c r="H29" s="30">
        <v>2.9</v>
      </c>
      <c r="I29" s="29">
        <v>-25</v>
      </c>
      <c r="J29" s="29">
        <v>29</v>
      </c>
      <c r="K29" s="93">
        <v>-2.3800000000000002E-2</v>
      </c>
      <c r="L29" s="93">
        <v>-4.9505999999999997</v>
      </c>
      <c r="M29" s="93">
        <v>111.1345</v>
      </c>
      <c r="N29" s="93">
        <v>22.083300000000001</v>
      </c>
      <c r="O29" s="93">
        <v>-45.026899999999998</v>
      </c>
      <c r="P29" s="93">
        <v>-45.027000000000001</v>
      </c>
      <c r="Q29" s="31">
        <v>-4.8567999999999998</v>
      </c>
      <c r="R29" s="31">
        <v>-10.597899999999999</v>
      </c>
      <c r="S29" s="29" t="s">
        <v>101</v>
      </c>
      <c r="T29" s="14"/>
      <c r="U29" s="1" t="str">
        <f>U28</f>
        <v>C2</v>
      </c>
      <c r="V29" s="28" t="s">
        <v>26</v>
      </c>
      <c r="W29" s="86">
        <f>M29</f>
        <v>111.1345</v>
      </c>
      <c r="X29" s="86">
        <f>AVERAGE(O29:P29)</f>
        <v>-45.026949999999999</v>
      </c>
      <c r="Y29" s="86">
        <f>N29</f>
        <v>22.083300000000001</v>
      </c>
      <c r="Z29" s="86">
        <f>Q29</f>
        <v>-4.8567999999999998</v>
      </c>
      <c r="AA29" s="86">
        <f>R29</f>
        <v>-10.597899999999999</v>
      </c>
      <c r="AB29" s="24" t="str">
        <f>CONCATENATE("Gimbal_",U29)</f>
        <v>Gimbal_C2</v>
      </c>
      <c r="AC29" s="24" t="str">
        <f>CONCATENATE(B29,"_",U29)</f>
        <v>PR3_C2</v>
      </c>
      <c r="AD29" s="84">
        <v>111.25240404400699</v>
      </c>
      <c r="AE29" s="84">
        <v>-45.135753081893697</v>
      </c>
      <c r="AF29" s="84">
        <v>21.955956113655301</v>
      </c>
      <c r="AG29" s="7">
        <v>-4.8508903534704002</v>
      </c>
      <c r="AH29" s="7">
        <v>-10.6020402045339</v>
      </c>
      <c r="AI29" s="24">
        <v>0</v>
      </c>
      <c r="AJ29" s="24" t="str">
        <f>CONCATENATE("Defocus_",U29)</f>
        <v>Defocus_C2</v>
      </c>
      <c r="AK29" s="24" t="str">
        <f>CONCATENATE(B29,"_",U29)</f>
        <v>PR3_C2</v>
      </c>
      <c r="AL29" s="24">
        <v>0</v>
      </c>
      <c r="AM29" s="24">
        <v>0</v>
      </c>
      <c r="AN29" s="86">
        <f>D29/1000</f>
        <v>9.2999999999999999E-2</v>
      </c>
      <c r="AO29" s="24"/>
      <c r="AP29" s="24" t="str">
        <f>CONCATENATE("Image_",U29)</f>
        <v>Image_C2</v>
      </c>
      <c r="AQ29" s="24" t="str">
        <f>CONCATENATE(B29,"_",U29)</f>
        <v>PR3_C2</v>
      </c>
      <c r="AR29" s="86">
        <f>(F29-1)*0.01</f>
        <v>3.165</v>
      </c>
      <c r="AS29" s="86">
        <f>(E29-1)*0.01</f>
        <v>2.5209999999999999</v>
      </c>
      <c r="AT29" s="24">
        <f t="shared" si="7"/>
        <v>0</v>
      </c>
      <c r="AU29" s="29"/>
    </row>
    <row r="30" spans="1:47" s="6" customFormat="1" x14ac:dyDescent="0.25">
      <c r="A30" s="14"/>
      <c r="B30" s="29" t="s">
        <v>22</v>
      </c>
      <c r="C30" s="29">
        <v>107</v>
      </c>
      <c r="D30" s="29">
        <v>127</v>
      </c>
      <c r="E30" s="30">
        <v>248.3</v>
      </c>
      <c r="F30" s="30">
        <v>316.89999999999998</v>
      </c>
      <c r="G30" s="30">
        <v>-3.1</v>
      </c>
      <c r="H30" s="30">
        <v>7.7</v>
      </c>
      <c r="I30" s="29">
        <v>-31</v>
      </c>
      <c r="J30" s="29">
        <v>77</v>
      </c>
      <c r="K30" s="93">
        <v>-2.3E-2</v>
      </c>
      <c r="L30" s="93">
        <v>-4.952</v>
      </c>
      <c r="M30" s="93">
        <v>102.88509999999999</v>
      </c>
      <c r="N30" s="93">
        <v>30.8111</v>
      </c>
      <c r="O30" s="93">
        <v>60.0595</v>
      </c>
      <c r="P30" s="93">
        <v>60.058999999999997</v>
      </c>
      <c r="Q30" s="31">
        <v>5.3098999999999998</v>
      </c>
      <c r="R30" s="31">
        <v>-10.317299999999999</v>
      </c>
      <c r="S30" s="29" t="s">
        <v>102</v>
      </c>
      <c r="T30" s="14"/>
      <c r="U30" s="1" t="str">
        <f t="shared" ref="U30:U32" si="8">U29</f>
        <v>C2</v>
      </c>
      <c r="V30" s="28" t="s">
        <v>20</v>
      </c>
      <c r="W30" s="86">
        <f>M30</f>
        <v>102.88509999999999</v>
      </c>
      <c r="X30" s="86">
        <f>AVERAGE(O30:P30)</f>
        <v>60.059249999999999</v>
      </c>
      <c r="Y30" s="86">
        <f>N30</f>
        <v>30.8111</v>
      </c>
      <c r="Z30" s="86">
        <f>Q30</f>
        <v>5.3098999999999998</v>
      </c>
      <c r="AA30" s="86">
        <f>R30</f>
        <v>-10.317299999999999</v>
      </c>
      <c r="AB30" s="24" t="str">
        <f>CONCATENATE("Gimbal_",U30)</f>
        <v>Gimbal_C2</v>
      </c>
      <c r="AC30" s="24" t="str">
        <f>CONCATENATE(B30,"_",U30)</f>
        <v>PR4_C2</v>
      </c>
      <c r="AD30" s="84">
        <v>103.009465396626</v>
      </c>
      <c r="AE30" s="84">
        <v>60.003440595021402</v>
      </c>
      <c r="AF30" s="84">
        <v>30.6016414105423</v>
      </c>
      <c r="AG30" s="7">
        <v>5.3142987415693801</v>
      </c>
      <c r="AH30" s="7">
        <v>-10.3135074356465</v>
      </c>
      <c r="AI30" s="24">
        <v>0</v>
      </c>
      <c r="AJ30" s="24" t="str">
        <f>CONCATENATE("Defocus_",U30)</f>
        <v>Defocus_C2</v>
      </c>
      <c r="AK30" s="24" t="str">
        <f>CONCATENATE(B30,"_",U30)</f>
        <v>PR4_C2</v>
      </c>
      <c r="AL30" s="24">
        <v>0</v>
      </c>
      <c r="AM30" s="24">
        <v>0</v>
      </c>
      <c r="AN30" s="86">
        <f>D30/1000</f>
        <v>0.127</v>
      </c>
      <c r="AO30" s="24"/>
      <c r="AP30" s="24" t="str">
        <f>CONCATENATE("Image_",U30)</f>
        <v>Image_C2</v>
      </c>
      <c r="AQ30" s="24" t="str">
        <f>CONCATENATE(B30,"_",U30)</f>
        <v>PR4_C2</v>
      </c>
      <c r="AR30" s="86">
        <f>(F30-1)*0.01</f>
        <v>3.1589999999999998</v>
      </c>
      <c r="AS30" s="86">
        <f>(E30-1)*0.01</f>
        <v>2.4730000000000003</v>
      </c>
      <c r="AT30" s="24">
        <f t="shared" si="7"/>
        <v>0</v>
      </c>
      <c r="AU30" s="29"/>
    </row>
    <row r="31" spans="1:47" s="6" customFormat="1" x14ac:dyDescent="0.25">
      <c r="A31" s="14"/>
      <c r="B31" s="29" t="s">
        <v>24</v>
      </c>
      <c r="C31" s="29">
        <v>65</v>
      </c>
      <c r="D31" s="29">
        <v>78</v>
      </c>
      <c r="E31" s="30">
        <v>251.9</v>
      </c>
      <c r="F31" s="30">
        <v>303</v>
      </c>
      <c r="G31" s="30">
        <v>-17</v>
      </c>
      <c r="H31" s="30">
        <v>4.0999999999999996</v>
      </c>
      <c r="I31" s="29">
        <v>-170</v>
      </c>
      <c r="J31" s="29">
        <v>41</v>
      </c>
      <c r="K31" s="93">
        <v>-1.7000000000000001E-2</v>
      </c>
      <c r="L31" s="93">
        <v>-4.1288999999999998</v>
      </c>
      <c r="M31" s="93">
        <v>-84.573400000000007</v>
      </c>
      <c r="N31" s="93">
        <v>25.703199999999999</v>
      </c>
      <c r="O31" s="93">
        <v>49.713799999999999</v>
      </c>
      <c r="P31" s="93">
        <v>49.7136</v>
      </c>
      <c r="Q31" s="31">
        <v>4.4034000000000004</v>
      </c>
      <c r="R31" s="31">
        <v>8.6697000000000006</v>
      </c>
      <c r="S31" s="29" t="s">
        <v>103</v>
      </c>
      <c r="T31" s="14"/>
      <c r="U31" s="1" t="str">
        <f t="shared" si="8"/>
        <v>C2</v>
      </c>
      <c r="V31" s="28" t="s">
        <v>22</v>
      </c>
      <c r="W31" s="86">
        <f>M31</f>
        <v>-84.573400000000007</v>
      </c>
      <c r="X31" s="86">
        <f>AVERAGE(O31:P31)</f>
        <v>49.713700000000003</v>
      </c>
      <c r="Y31" s="86">
        <f>N31</f>
        <v>25.703199999999999</v>
      </c>
      <c r="Z31" s="86">
        <f>Q31</f>
        <v>4.4034000000000004</v>
      </c>
      <c r="AA31" s="86">
        <f>R31</f>
        <v>8.6697000000000006</v>
      </c>
      <c r="AB31" s="24" t="str">
        <f>CONCATENATE("Gimbal_",U31)</f>
        <v>Gimbal_C2</v>
      </c>
      <c r="AC31" s="24" t="str">
        <f>CONCATENATE(B31,"_",U31)</f>
        <v>PR5_C2</v>
      </c>
      <c r="AD31" s="84">
        <v>-84.578376381592506</v>
      </c>
      <c r="AE31" s="84">
        <v>49.692808971206503</v>
      </c>
      <c r="AF31" s="84">
        <v>25.583413216383601</v>
      </c>
      <c r="AG31" s="7">
        <v>4.3956921547421102</v>
      </c>
      <c r="AH31" s="7">
        <v>8.6734650631271304</v>
      </c>
      <c r="AI31" s="24">
        <v>0</v>
      </c>
      <c r="AJ31" s="24" t="str">
        <f>CONCATENATE("Defocus_",U31)</f>
        <v>Defocus_C2</v>
      </c>
      <c r="AK31" s="24" t="str">
        <f>CONCATENATE(B31,"_",U31)</f>
        <v>PR5_C2</v>
      </c>
      <c r="AL31" s="24">
        <v>0</v>
      </c>
      <c r="AM31" s="24">
        <v>0</v>
      </c>
      <c r="AN31" s="86">
        <f>D31/1000</f>
        <v>7.8E-2</v>
      </c>
      <c r="AO31" s="24"/>
      <c r="AP31" s="24" t="str">
        <f>CONCATENATE("Image_",U31)</f>
        <v>Image_C2</v>
      </c>
      <c r="AQ31" s="24" t="str">
        <f>CONCATENATE(B31,"_",U31)</f>
        <v>PR5_C2</v>
      </c>
      <c r="AR31" s="86">
        <f>(F31-1)*0.01</f>
        <v>3.02</v>
      </c>
      <c r="AS31" s="86">
        <f>(E31-1)*0.01</f>
        <v>2.5089999999999999</v>
      </c>
      <c r="AT31" s="24">
        <f t="shared" si="7"/>
        <v>0</v>
      </c>
      <c r="AU31" s="29"/>
    </row>
    <row r="32" spans="1:47" s="6" customFormat="1" x14ac:dyDescent="0.25">
      <c r="A32" s="14"/>
      <c r="B32" s="29" t="s">
        <v>26</v>
      </c>
      <c r="C32" s="29">
        <v>142</v>
      </c>
      <c r="D32" s="29">
        <v>148</v>
      </c>
      <c r="E32" s="30">
        <v>241.9</v>
      </c>
      <c r="F32" s="30">
        <v>301.10000000000002</v>
      </c>
      <c r="G32" s="30">
        <v>-18.899999999999999</v>
      </c>
      <c r="H32" s="30">
        <v>14.1</v>
      </c>
      <c r="I32" s="29">
        <v>-189</v>
      </c>
      <c r="J32" s="29">
        <v>141</v>
      </c>
      <c r="K32" s="93">
        <v>-1.7600000000000001E-2</v>
      </c>
      <c r="L32" s="93">
        <v>-4.9577999999999998</v>
      </c>
      <c r="M32" s="93">
        <v>-109.5453</v>
      </c>
      <c r="N32" s="93">
        <v>22.308299999999999</v>
      </c>
      <c r="O32" s="93">
        <v>-45.563200000000002</v>
      </c>
      <c r="P32" s="93">
        <v>-45.563200000000002</v>
      </c>
      <c r="Q32" s="31">
        <v>-4.8985000000000003</v>
      </c>
      <c r="R32" s="31">
        <v>10.6814</v>
      </c>
      <c r="S32" s="29" t="s">
        <v>104</v>
      </c>
      <c r="T32" s="14"/>
      <c r="U32" s="1" t="str">
        <f t="shared" si="8"/>
        <v>C2</v>
      </c>
      <c r="V32" s="28" t="s">
        <v>24</v>
      </c>
      <c r="W32" s="86">
        <f>M32</f>
        <v>-109.5453</v>
      </c>
      <c r="X32" s="86">
        <f>AVERAGE(O32:P32)</f>
        <v>-45.563200000000002</v>
      </c>
      <c r="Y32" s="86">
        <f>N32</f>
        <v>22.308299999999999</v>
      </c>
      <c r="Z32" s="86">
        <f>Q32</f>
        <v>-4.8985000000000003</v>
      </c>
      <c r="AA32" s="86">
        <f>R32</f>
        <v>10.6814</v>
      </c>
      <c r="AB32" s="24" t="str">
        <f>CONCATENATE("Gimbal_",U32)</f>
        <v>Gimbal_C2</v>
      </c>
      <c r="AC32" s="24" t="str">
        <f>CONCATENATE(B32,"_",U32)</f>
        <v>PR2_C2</v>
      </c>
      <c r="AD32" s="84">
        <v>-109.573595184127</v>
      </c>
      <c r="AE32" s="84">
        <v>-45.631467780961898</v>
      </c>
      <c r="AF32" s="84">
        <v>22.262835803111699</v>
      </c>
      <c r="AG32" s="7">
        <v>-4.9057782317230201</v>
      </c>
      <c r="AH32" s="7">
        <v>10.6784488639139</v>
      </c>
      <c r="AI32" s="24">
        <v>0</v>
      </c>
      <c r="AJ32" s="24" t="str">
        <f>CONCATENATE("Defocus_",U32)</f>
        <v>Defocus_C2</v>
      </c>
      <c r="AK32" s="24" t="str">
        <f>CONCATENATE(B32,"_",U32)</f>
        <v>PR2_C2</v>
      </c>
      <c r="AL32" s="24">
        <v>0</v>
      </c>
      <c r="AM32" s="24">
        <v>0</v>
      </c>
      <c r="AN32" s="86">
        <f>D32/1000</f>
        <v>0.14799999999999999</v>
      </c>
      <c r="AO32" s="24"/>
      <c r="AP32" s="24" t="str">
        <f>CONCATENATE("Image_",U32)</f>
        <v>Image_C2</v>
      </c>
      <c r="AQ32" s="24" t="str">
        <f>CONCATENATE(B32,"_",U32)</f>
        <v>PR2_C2</v>
      </c>
      <c r="AR32" s="86">
        <f>(F32-1)*0.01</f>
        <v>3.0010000000000003</v>
      </c>
      <c r="AS32" s="86">
        <f>(E32-1)*0.01</f>
        <v>2.4090000000000003</v>
      </c>
      <c r="AT32" s="24">
        <f t="shared" si="7"/>
        <v>0</v>
      </c>
      <c r="AU32" s="29"/>
    </row>
    <row r="33" spans="1:47" s="59" customFormat="1" x14ac:dyDescent="0.25">
      <c r="A33" s="14"/>
      <c r="B33" s="54"/>
      <c r="C33" s="54"/>
      <c r="D33" s="54"/>
      <c r="E33" s="55"/>
      <c r="F33" s="55"/>
      <c r="G33" s="55"/>
      <c r="H33" s="55"/>
      <c r="I33" s="54"/>
      <c r="J33" s="54"/>
      <c r="K33" s="94"/>
      <c r="L33" s="94"/>
      <c r="M33" s="94"/>
      <c r="N33" s="94"/>
      <c r="O33" s="94"/>
      <c r="P33" s="94"/>
      <c r="Q33" s="56"/>
      <c r="R33" s="56"/>
      <c r="S33" s="54"/>
      <c r="T33" s="14"/>
      <c r="U33" s="54"/>
      <c r="V33" s="57"/>
      <c r="W33" s="85"/>
      <c r="X33" s="85"/>
      <c r="Y33" s="85"/>
      <c r="Z33" s="85"/>
      <c r="AA33" s="85"/>
      <c r="AB33" s="58"/>
      <c r="AC33" s="58"/>
      <c r="AD33" s="85"/>
      <c r="AE33" s="85"/>
      <c r="AF33" s="85"/>
      <c r="AG33" s="89"/>
      <c r="AH33" s="89"/>
      <c r="AI33" s="58"/>
      <c r="AJ33" s="58"/>
      <c r="AK33" s="58"/>
      <c r="AL33" s="58"/>
      <c r="AM33" s="58"/>
      <c r="AN33" s="85"/>
      <c r="AO33" s="58"/>
      <c r="AP33" s="58"/>
      <c r="AQ33" s="58"/>
      <c r="AR33" s="85"/>
      <c r="AS33" s="85"/>
      <c r="AT33" s="58"/>
      <c r="AU33" s="54"/>
    </row>
    <row r="34" spans="1:47" s="6" customFormat="1" x14ac:dyDescent="0.25">
      <c r="A34" s="14"/>
      <c r="B34" s="29" t="s">
        <v>18</v>
      </c>
      <c r="C34" s="29">
        <v>96</v>
      </c>
      <c r="D34" s="29">
        <v>99</v>
      </c>
      <c r="E34" s="30">
        <v>257.10000000000002</v>
      </c>
      <c r="F34" s="30">
        <v>306</v>
      </c>
      <c r="G34" s="30">
        <v>-14</v>
      </c>
      <c r="H34" s="30">
        <v>-1.1000000000000001</v>
      </c>
      <c r="I34" s="29">
        <v>-140</v>
      </c>
      <c r="J34" s="29">
        <v>-11</v>
      </c>
      <c r="K34" s="93">
        <v>-2.0899999999999998E-2</v>
      </c>
      <c r="L34" s="93">
        <v>-4.9542000000000002</v>
      </c>
      <c r="M34" s="93">
        <v>0.85470000000000002</v>
      </c>
      <c r="N34" s="93">
        <v>-0.38650000000000001</v>
      </c>
      <c r="O34" s="93">
        <v>1.5548</v>
      </c>
      <c r="P34" s="93">
        <v>1.5548999999999999</v>
      </c>
      <c r="Q34" s="31">
        <v>3.9899999999999998E-2</v>
      </c>
      <c r="R34" s="31">
        <v>3.2899999999999999E-2</v>
      </c>
      <c r="S34" s="29" t="s">
        <v>105</v>
      </c>
      <c r="T34" s="14"/>
      <c r="U34" s="5" t="s">
        <v>91</v>
      </c>
      <c r="V34" s="28" t="s">
        <v>18</v>
      </c>
      <c r="W34" s="86">
        <f>M34</f>
        <v>0.85470000000000002</v>
      </c>
      <c r="X34" s="86">
        <f>AVERAGE(O34:P34)</f>
        <v>1.5548500000000001</v>
      </c>
      <c r="Y34" s="86">
        <f>N34</f>
        <v>-0.38650000000000001</v>
      </c>
      <c r="Z34" s="86">
        <f>Q34</f>
        <v>3.9899999999999998E-2</v>
      </c>
      <c r="AA34" s="86">
        <f>R34</f>
        <v>3.2899999999999999E-2</v>
      </c>
      <c r="AB34" s="24" t="str">
        <f>CONCATENATE("Gimbal_",U34)</f>
        <v>Gimbal_C3</v>
      </c>
      <c r="AC34" s="24" t="str">
        <f>CONCATENATE(B34,"_",U34)</f>
        <v>PR1_C3</v>
      </c>
      <c r="AD34" s="84">
        <v>0.88104705868946398</v>
      </c>
      <c r="AE34" s="84">
        <v>1.52074531585213</v>
      </c>
      <c r="AF34" s="84">
        <v>-0.439358151496546</v>
      </c>
      <c r="AG34" s="7">
        <v>3.8009924159551303E-2</v>
      </c>
      <c r="AH34" s="7">
        <v>3.2145713872023897E-2</v>
      </c>
      <c r="AI34" s="24">
        <v>0</v>
      </c>
      <c r="AJ34" s="24" t="str">
        <f>CONCATENATE("Defocus_",U34)</f>
        <v>Defocus_C3</v>
      </c>
      <c r="AK34" s="24" t="str">
        <f>CONCATENATE(B34,"_",U34)</f>
        <v>PR1_C3</v>
      </c>
      <c r="AL34" s="24">
        <v>0</v>
      </c>
      <c r="AM34" s="24">
        <v>0</v>
      </c>
      <c r="AN34" s="86">
        <f>D34/1000</f>
        <v>9.9000000000000005E-2</v>
      </c>
      <c r="AO34" s="24"/>
      <c r="AP34" s="24" t="str">
        <f>CONCATENATE("Image_",U34)</f>
        <v>Image_C3</v>
      </c>
      <c r="AQ34" s="24" t="str">
        <f>CONCATENATE(B34,"_",U34)</f>
        <v>PR1_C3</v>
      </c>
      <c r="AR34" s="86">
        <f>(F34-1)*0.01</f>
        <v>3.0500000000000003</v>
      </c>
      <c r="AS34" s="86">
        <f>(E34-1)*0.01</f>
        <v>2.5610000000000004</v>
      </c>
      <c r="AT34" s="24">
        <f t="shared" ref="AT34:AT38" si="9">AT33</f>
        <v>0</v>
      </c>
      <c r="AU34" s="29"/>
    </row>
    <row r="35" spans="1:47" s="6" customFormat="1" x14ac:dyDescent="0.25">
      <c r="A35" s="14"/>
      <c r="B35" s="29" t="s">
        <v>20</v>
      </c>
      <c r="C35" s="29">
        <v>86</v>
      </c>
      <c r="D35" s="29">
        <v>90</v>
      </c>
      <c r="E35" s="30">
        <v>252.7</v>
      </c>
      <c r="F35" s="30">
        <v>312.89999999999998</v>
      </c>
      <c r="G35" s="30">
        <v>-7.1</v>
      </c>
      <c r="H35" s="30">
        <v>3.3</v>
      </c>
      <c r="I35" s="29">
        <v>-71</v>
      </c>
      <c r="J35" s="29">
        <v>33</v>
      </c>
      <c r="K35" s="93">
        <v>-2.41E-2</v>
      </c>
      <c r="L35" s="93">
        <v>-4.9505999999999997</v>
      </c>
      <c r="M35" s="93">
        <v>111.1331</v>
      </c>
      <c r="N35" s="93">
        <v>22.082999999999998</v>
      </c>
      <c r="O35" s="93">
        <v>-45.027500000000003</v>
      </c>
      <c r="P35" s="93">
        <v>-45.027099999999997</v>
      </c>
      <c r="Q35" s="31">
        <v>-4.8567</v>
      </c>
      <c r="R35" s="31">
        <v>-10.5984</v>
      </c>
      <c r="S35" s="29" t="s">
        <v>106</v>
      </c>
      <c r="T35" s="14"/>
      <c r="U35" s="1" t="str">
        <f>U34</f>
        <v>C3</v>
      </c>
      <c r="V35" s="28" t="s">
        <v>26</v>
      </c>
      <c r="W35" s="86">
        <f>M35</f>
        <v>111.1331</v>
      </c>
      <c r="X35" s="86">
        <f>AVERAGE(O35:P35)</f>
        <v>-45.027299999999997</v>
      </c>
      <c r="Y35" s="86">
        <f>N35</f>
        <v>22.082999999999998</v>
      </c>
      <c r="Z35" s="86">
        <f>Q35</f>
        <v>-4.8567</v>
      </c>
      <c r="AA35" s="86">
        <f>R35</f>
        <v>-10.5984</v>
      </c>
      <c r="AB35" s="24" t="str">
        <f>CONCATENATE("Gimbal_",U35)</f>
        <v>Gimbal_C3</v>
      </c>
      <c r="AC35" s="24" t="str">
        <f>CONCATENATE(B35,"_",U35)</f>
        <v>PR3_C3</v>
      </c>
      <c r="AD35" s="84">
        <v>111.251002831867</v>
      </c>
      <c r="AE35" s="84">
        <v>-45.136102670028698</v>
      </c>
      <c r="AF35" s="84">
        <v>21.9556576509022</v>
      </c>
      <c r="AG35" s="7">
        <v>-4.8507900594967897</v>
      </c>
      <c r="AH35" s="7">
        <v>-10.60254043194</v>
      </c>
      <c r="AI35" s="24">
        <v>0</v>
      </c>
      <c r="AJ35" s="24" t="str">
        <f>CONCATENATE("Defocus_",U35)</f>
        <v>Defocus_C3</v>
      </c>
      <c r="AK35" s="24" t="str">
        <f>CONCATENATE(B35,"_",U35)</f>
        <v>PR3_C3</v>
      </c>
      <c r="AL35" s="24">
        <v>0</v>
      </c>
      <c r="AM35" s="24">
        <v>0</v>
      </c>
      <c r="AN35" s="86">
        <f>D35/1000</f>
        <v>0.09</v>
      </c>
      <c r="AO35" s="24"/>
      <c r="AP35" s="24" t="str">
        <f>CONCATENATE("Image_",U35)</f>
        <v>Image_C3</v>
      </c>
      <c r="AQ35" s="24" t="str">
        <f>CONCATENATE(B35,"_",U35)</f>
        <v>PR3_C3</v>
      </c>
      <c r="AR35" s="86">
        <f>(F35-1)*0.01</f>
        <v>3.1189999999999998</v>
      </c>
      <c r="AS35" s="86">
        <f>(E35-1)*0.01</f>
        <v>2.5169999999999999</v>
      </c>
      <c r="AT35" s="24">
        <f t="shared" si="9"/>
        <v>0</v>
      </c>
      <c r="AU35" s="29"/>
    </row>
    <row r="36" spans="1:47" s="6" customFormat="1" x14ac:dyDescent="0.25">
      <c r="A36" s="14"/>
      <c r="B36" s="29" t="s">
        <v>22</v>
      </c>
      <c r="C36" s="29">
        <v>104</v>
      </c>
      <c r="D36" s="29">
        <v>123</v>
      </c>
      <c r="E36" s="30">
        <v>247.9</v>
      </c>
      <c r="F36" s="30">
        <v>312.2</v>
      </c>
      <c r="G36" s="30">
        <v>-7.8</v>
      </c>
      <c r="H36" s="30">
        <v>8.1</v>
      </c>
      <c r="I36" s="29">
        <v>-78</v>
      </c>
      <c r="J36" s="29">
        <v>81</v>
      </c>
      <c r="K36" s="93">
        <v>-2.3300000000000001E-2</v>
      </c>
      <c r="L36" s="93">
        <v>-4.9520999999999997</v>
      </c>
      <c r="M36" s="93">
        <v>102.8862</v>
      </c>
      <c r="N36" s="93">
        <v>30.811299999999999</v>
      </c>
      <c r="O36" s="93">
        <v>60.058799999999998</v>
      </c>
      <c r="P36" s="93">
        <v>60.059100000000001</v>
      </c>
      <c r="Q36" s="31">
        <v>5.31</v>
      </c>
      <c r="R36" s="31">
        <v>-10.318099999999999</v>
      </c>
      <c r="S36" s="29" t="s">
        <v>107</v>
      </c>
      <c r="T36" s="14"/>
      <c r="U36" s="1" t="str">
        <f t="shared" ref="U36:U38" si="10">U35</f>
        <v>C3</v>
      </c>
      <c r="V36" s="28" t="s">
        <v>20</v>
      </c>
      <c r="W36" s="86">
        <f>M36</f>
        <v>102.8862</v>
      </c>
      <c r="X36" s="86">
        <f>AVERAGE(O36:P36)</f>
        <v>60.058949999999996</v>
      </c>
      <c r="Y36" s="86">
        <f>N36</f>
        <v>30.811299999999999</v>
      </c>
      <c r="Z36" s="86">
        <f>Q36</f>
        <v>5.31</v>
      </c>
      <c r="AA36" s="86">
        <f>R36</f>
        <v>-10.318099999999999</v>
      </c>
      <c r="AB36" s="24" t="str">
        <f>CONCATENATE("Gimbal_",U36)</f>
        <v>Gimbal_C3</v>
      </c>
      <c r="AC36" s="24" t="str">
        <f>CONCATENATE(B36,"_",U36)</f>
        <v>PR4_C3</v>
      </c>
      <c r="AD36" s="84">
        <v>103.010566294559</v>
      </c>
      <c r="AE36" s="84">
        <v>60.003139975529599</v>
      </c>
      <c r="AF36" s="84">
        <v>30.601840636276801</v>
      </c>
      <c r="AG36" s="7">
        <v>5.3143992855273199</v>
      </c>
      <c r="AH36" s="7">
        <v>-10.3143077061748</v>
      </c>
      <c r="AI36" s="24">
        <v>0</v>
      </c>
      <c r="AJ36" s="24" t="str">
        <f>CONCATENATE("Defocus_",U36)</f>
        <v>Defocus_C3</v>
      </c>
      <c r="AK36" s="24" t="str">
        <f>CONCATENATE(B36,"_",U36)</f>
        <v>PR4_C3</v>
      </c>
      <c r="AL36" s="24">
        <v>0</v>
      </c>
      <c r="AM36" s="24">
        <v>0</v>
      </c>
      <c r="AN36" s="86">
        <f>D36/1000</f>
        <v>0.123</v>
      </c>
      <c r="AO36" s="24"/>
      <c r="AP36" s="24" t="str">
        <f>CONCATENATE("Image_",U36)</f>
        <v>Image_C3</v>
      </c>
      <c r="AQ36" s="24" t="str">
        <f>CONCATENATE(B36,"_",U36)</f>
        <v>PR4_C3</v>
      </c>
      <c r="AR36" s="86">
        <f>(F36-1)*0.01</f>
        <v>3.1120000000000001</v>
      </c>
      <c r="AS36" s="86">
        <f>(E36-1)*0.01</f>
        <v>2.4690000000000003</v>
      </c>
      <c r="AT36" s="24">
        <f t="shared" si="9"/>
        <v>0</v>
      </c>
      <c r="AU36" s="29"/>
    </row>
    <row r="37" spans="1:47" s="6" customFormat="1" x14ac:dyDescent="0.25">
      <c r="A37" s="14"/>
      <c r="B37" s="29" t="s">
        <v>24</v>
      </c>
      <c r="C37" s="29">
        <v>66</v>
      </c>
      <c r="D37" s="29">
        <v>79</v>
      </c>
      <c r="E37" s="30">
        <v>251.4</v>
      </c>
      <c r="F37" s="30">
        <v>307</v>
      </c>
      <c r="G37" s="30">
        <v>-13</v>
      </c>
      <c r="H37" s="30">
        <v>4.5999999999999996</v>
      </c>
      <c r="I37" s="29">
        <v>-130</v>
      </c>
      <c r="J37" s="29">
        <v>46</v>
      </c>
      <c r="K37" s="93">
        <v>-2.0400000000000001E-2</v>
      </c>
      <c r="L37" s="93">
        <v>-4.9553000000000003</v>
      </c>
      <c r="M37" s="93">
        <v>-101.48690000000001</v>
      </c>
      <c r="N37" s="93">
        <v>30.844000000000001</v>
      </c>
      <c r="O37" s="93">
        <v>59.656599999999997</v>
      </c>
      <c r="P37" s="93">
        <v>59.656999999999996</v>
      </c>
      <c r="Q37" s="31">
        <v>5.2839</v>
      </c>
      <c r="R37" s="31">
        <v>10.4039</v>
      </c>
      <c r="S37" s="29" t="s">
        <v>108</v>
      </c>
      <c r="T37" s="14"/>
      <c r="U37" s="1" t="str">
        <f t="shared" si="10"/>
        <v>C3</v>
      </c>
      <c r="V37" s="28" t="s">
        <v>22</v>
      </c>
      <c r="W37" s="86">
        <f>M37</f>
        <v>-101.48690000000001</v>
      </c>
      <c r="X37" s="86">
        <f>AVERAGE(O37:P37)</f>
        <v>59.656799999999997</v>
      </c>
      <c r="Y37" s="86">
        <f>N37</f>
        <v>30.844000000000001</v>
      </c>
      <c r="Z37" s="86">
        <f>Q37</f>
        <v>5.2839</v>
      </c>
      <c r="AA37" s="86">
        <f>R37</f>
        <v>10.4039</v>
      </c>
      <c r="AB37" s="24" t="str">
        <f>CONCATENATE("Gimbal_",U37)</f>
        <v>Gimbal_C3</v>
      </c>
      <c r="AC37" s="24" t="str">
        <f>CONCATENATE(B37,"_",U37)</f>
        <v>PR5_C3</v>
      </c>
      <c r="AD37" s="84">
        <v>-101.49808420937801</v>
      </c>
      <c r="AE37" s="84">
        <v>59.638794636839599</v>
      </c>
      <c r="AF37" s="84">
        <v>30.710789381843</v>
      </c>
      <c r="AG37" s="7">
        <v>5.2754558144817301</v>
      </c>
      <c r="AH37" s="7">
        <v>10.4086276183082</v>
      </c>
      <c r="AI37" s="24">
        <v>0</v>
      </c>
      <c r="AJ37" s="24" t="str">
        <f>CONCATENATE("Defocus_",U37)</f>
        <v>Defocus_C3</v>
      </c>
      <c r="AK37" s="24" t="str">
        <f>CONCATENATE(B37,"_",U37)</f>
        <v>PR5_C3</v>
      </c>
      <c r="AL37" s="24">
        <v>0</v>
      </c>
      <c r="AM37" s="24">
        <v>0</v>
      </c>
      <c r="AN37" s="86">
        <f>D37/1000</f>
        <v>7.9000000000000001E-2</v>
      </c>
      <c r="AO37" s="24"/>
      <c r="AP37" s="24" t="str">
        <f>CONCATENATE("Image_",U37)</f>
        <v>Image_C3</v>
      </c>
      <c r="AQ37" s="24" t="str">
        <f>CONCATENATE(B37,"_",U37)</f>
        <v>PR5_C3</v>
      </c>
      <c r="AR37" s="86">
        <f>(F37-1)*0.01</f>
        <v>3.06</v>
      </c>
      <c r="AS37" s="86">
        <f>(E37-1)*0.01</f>
        <v>2.504</v>
      </c>
      <c r="AT37" s="24">
        <f t="shared" si="9"/>
        <v>0</v>
      </c>
      <c r="AU37" s="29"/>
    </row>
    <row r="38" spans="1:47" s="6" customFormat="1" x14ac:dyDescent="0.25">
      <c r="A38" s="14"/>
      <c r="B38" s="29" t="s">
        <v>26</v>
      </c>
      <c r="C38" s="29">
        <v>141</v>
      </c>
      <c r="D38" s="29">
        <v>147</v>
      </c>
      <c r="E38" s="30">
        <v>241.7</v>
      </c>
      <c r="F38" s="30">
        <v>304.8</v>
      </c>
      <c r="G38" s="30">
        <v>-15.2</v>
      </c>
      <c r="H38" s="30">
        <v>14.3</v>
      </c>
      <c r="I38" s="29">
        <v>-152</v>
      </c>
      <c r="J38" s="29">
        <v>143</v>
      </c>
      <c r="K38" s="93">
        <v>-1.7399999999999999E-2</v>
      </c>
      <c r="L38" s="93">
        <v>-4.9579000000000004</v>
      </c>
      <c r="M38" s="93">
        <v>-109.5441</v>
      </c>
      <c r="N38" s="93">
        <v>22.308199999999999</v>
      </c>
      <c r="O38" s="93">
        <v>-45.563400000000001</v>
      </c>
      <c r="P38" s="93">
        <v>-45.5627</v>
      </c>
      <c r="Q38" s="31">
        <v>-4.8983999999999996</v>
      </c>
      <c r="R38" s="31">
        <v>10.681800000000001</v>
      </c>
      <c r="S38" s="29" t="s">
        <v>109</v>
      </c>
      <c r="T38" s="14"/>
      <c r="U38" s="1" t="str">
        <f t="shared" si="10"/>
        <v>C3</v>
      </c>
      <c r="V38" s="28" t="s">
        <v>24</v>
      </c>
      <c r="W38" s="86">
        <f>M38</f>
        <v>-109.5441</v>
      </c>
      <c r="X38" s="86">
        <f>AVERAGE(O38:P38)</f>
        <v>-45.563050000000004</v>
      </c>
      <c r="Y38" s="86">
        <f>N38</f>
        <v>22.308199999999999</v>
      </c>
      <c r="Z38" s="86">
        <f>Q38</f>
        <v>-4.8983999999999996</v>
      </c>
      <c r="AA38" s="86">
        <f>R38</f>
        <v>10.681800000000001</v>
      </c>
      <c r="AB38" s="24" t="str">
        <f>CONCATENATE("Gimbal_",U38)</f>
        <v>Gimbal_C3</v>
      </c>
      <c r="AC38" s="24" t="str">
        <f>CONCATENATE(B38,"_",U38)</f>
        <v>PR2_C3</v>
      </c>
      <c r="AD38" s="84">
        <v>-109.572394472288</v>
      </c>
      <c r="AE38" s="84">
        <v>-45.631317797288297</v>
      </c>
      <c r="AF38" s="84">
        <v>22.2627355386057</v>
      </c>
      <c r="AG38" s="7">
        <v>-4.9056785195938897</v>
      </c>
      <c r="AH38" s="7">
        <v>10.6788490221965</v>
      </c>
      <c r="AI38" s="24">
        <v>0</v>
      </c>
      <c r="AJ38" s="24" t="str">
        <f>CONCATENATE("Defocus_",U38)</f>
        <v>Defocus_C3</v>
      </c>
      <c r="AK38" s="24" t="str">
        <f>CONCATENATE(B38,"_",U38)</f>
        <v>PR2_C3</v>
      </c>
      <c r="AL38" s="24">
        <v>0</v>
      </c>
      <c r="AM38" s="24">
        <v>0</v>
      </c>
      <c r="AN38" s="86">
        <f>D38/1000</f>
        <v>0.14699999999999999</v>
      </c>
      <c r="AO38" s="24"/>
      <c r="AP38" s="24" t="str">
        <f>CONCATENATE("Image_",U38)</f>
        <v>Image_C3</v>
      </c>
      <c r="AQ38" s="24" t="str">
        <f>CONCATENATE(B38,"_",U38)</f>
        <v>PR2_C3</v>
      </c>
      <c r="AR38" s="86">
        <f>(F38-1)*0.01</f>
        <v>3.0380000000000003</v>
      </c>
      <c r="AS38" s="86">
        <f>(E38-1)*0.01</f>
        <v>2.407</v>
      </c>
      <c r="AT38" s="24">
        <f t="shared" si="9"/>
        <v>0</v>
      </c>
      <c r="AU38" s="29"/>
    </row>
    <row r="39" spans="1:47" s="46" customFormat="1" x14ac:dyDescent="0.25">
      <c r="A39" s="41"/>
      <c r="B39" s="42"/>
      <c r="C39" s="43"/>
      <c r="D39" s="43"/>
      <c r="E39" s="44"/>
      <c r="F39" s="44"/>
      <c r="G39" s="44"/>
      <c r="H39" s="44"/>
      <c r="I39" s="42"/>
      <c r="J39" s="42"/>
      <c r="K39" s="82"/>
      <c r="L39" s="82"/>
      <c r="M39" s="82"/>
      <c r="N39" s="82"/>
      <c r="O39" s="82"/>
      <c r="P39" s="82"/>
      <c r="Q39" s="45"/>
      <c r="R39" s="45"/>
      <c r="S39" s="42"/>
      <c r="T39" s="41"/>
      <c r="U39" s="42"/>
      <c r="V39" s="42"/>
      <c r="W39" s="82"/>
      <c r="X39" s="82"/>
      <c r="Y39" s="82"/>
      <c r="Z39" s="82"/>
      <c r="AA39" s="82"/>
      <c r="AB39" s="42"/>
      <c r="AC39" s="42"/>
      <c r="AD39" s="82"/>
      <c r="AE39" s="82"/>
      <c r="AF39" s="82"/>
      <c r="AG39" s="45"/>
      <c r="AH39" s="45"/>
      <c r="AI39" s="42"/>
      <c r="AJ39" s="42"/>
      <c r="AK39" s="42"/>
      <c r="AL39" s="42"/>
      <c r="AM39" s="42"/>
      <c r="AN39" s="82"/>
      <c r="AO39" s="42"/>
      <c r="AP39" s="42"/>
      <c r="AQ39" s="42"/>
      <c r="AR39" s="82"/>
      <c r="AS39" s="82"/>
      <c r="AT39" s="42"/>
      <c r="AU39" s="42"/>
    </row>
    <row r="40" spans="1:47" s="78" customFormat="1" x14ac:dyDescent="0.25">
      <c r="A40" s="70"/>
      <c r="B40" s="16" t="s">
        <v>0</v>
      </c>
      <c r="C40" s="16" t="s">
        <v>1</v>
      </c>
      <c r="D40" s="16" t="s">
        <v>2</v>
      </c>
      <c r="E40" s="17" t="s">
        <v>3</v>
      </c>
      <c r="F40" s="17" t="s">
        <v>4</v>
      </c>
      <c r="G40" s="17" t="s">
        <v>5</v>
      </c>
      <c r="H40" s="17" t="s">
        <v>6</v>
      </c>
      <c r="I40" s="16" t="s">
        <v>7</v>
      </c>
      <c r="J40" s="16" t="s">
        <v>8</v>
      </c>
      <c r="K40" s="92" t="s">
        <v>9</v>
      </c>
      <c r="L40" s="92" t="s">
        <v>10</v>
      </c>
      <c r="M40" s="92" t="s">
        <v>11</v>
      </c>
      <c r="N40" s="92" t="s">
        <v>12</v>
      </c>
      <c r="O40" s="92" t="s">
        <v>13</v>
      </c>
      <c r="P40" s="92" t="s">
        <v>14</v>
      </c>
      <c r="Q40" s="18" t="s">
        <v>15</v>
      </c>
      <c r="R40" s="18" t="s">
        <v>16</v>
      </c>
      <c r="S40" s="16" t="s">
        <v>17</v>
      </c>
      <c r="T40" s="70"/>
      <c r="U40" s="16"/>
      <c r="V40" s="77" t="s">
        <v>0</v>
      </c>
      <c r="W40" s="83" t="s">
        <v>54</v>
      </c>
      <c r="X40" s="83" t="s">
        <v>55</v>
      </c>
      <c r="Y40" s="83" t="s">
        <v>56</v>
      </c>
      <c r="Z40" s="83" t="s">
        <v>57</v>
      </c>
      <c r="AA40" s="83" t="s">
        <v>58</v>
      </c>
      <c r="AB40" s="77"/>
      <c r="AC40" s="77" t="s">
        <v>59</v>
      </c>
      <c r="AD40" s="83" t="s">
        <v>54</v>
      </c>
      <c r="AE40" s="83" t="s">
        <v>55</v>
      </c>
      <c r="AF40" s="83" t="s">
        <v>56</v>
      </c>
      <c r="AG40" s="88" t="s">
        <v>57</v>
      </c>
      <c r="AH40" s="88" t="s">
        <v>58</v>
      </c>
      <c r="AI40" s="77" t="s">
        <v>60</v>
      </c>
      <c r="AJ40" s="77"/>
      <c r="AK40" s="77"/>
      <c r="AL40" s="77"/>
      <c r="AM40" s="77"/>
      <c r="AN40" s="83"/>
      <c r="AO40" s="77"/>
      <c r="AP40" s="77"/>
      <c r="AQ40" s="77"/>
      <c r="AR40" s="83"/>
      <c r="AS40" s="83"/>
      <c r="AT40" s="77"/>
      <c r="AU40" s="16"/>
    </row>
    <row r="41" spans="1:47" x14ac:dyDescent="0.25">
      <c r="A41" s="15" t="s">
        <v>122</v>
      </c>
      <c r="B41" s="32" t="s">
        <v>20</v>
      </c>
      <c r="C41" s="32">
        <v>-997</v>
      </c>
      <c r="D41" s="32">
        <v>-1031</v>
      </c>
      <c r="E41" s="32">
        <v>101.5</v>
      </c>
      <c r="F41" s="32">
        <v>272.2</v>
      </c>
      <c r="G41" s="32">
        <v>-47.8</v>
      </c>
      <c r="H41" s="32">
        <v>154.5</v>
      </c>
      <c r="I41" s="32">
        <v>-478</v>
      </c>
      <c r="J41" s="32">
        <v>1545</v>
      </c>
      <c r="K41" s="95">
        <v>-2.1600000000000001E-2</v>
      </c>
      <c r="L41" s="95">
        <v>-4.9391999999999996</v>
      </c>
      <c r="M41" s="95">
        <v>111.127</v>
      </c>
      <c r="N41" s="95">
        <v>22.0838</v>
      </c>
      <c r="O41" s="95">
        <v>-45.027500000000003</v>
      </c>
      <c r="P41" s="95">
        <v>-45.027099999999997</v>
      </c>
      <c r="Q41" s="103">
        <v>-4.8569000000000004</v>
      </c>
      <c r="R41" s="103">
        <v>-10.5982</v>
      </c>
      <c r="S41" s="32" t="s">
        <v>112</v>
      </c>
      <c r="T41" s="15" t="s">
        <v>122</v>
      </c>
      <c r="U41" s="1" t="s">
        <v>89</v>
      </c>
      <c r="V41" s="24" t="s">
        <v>18</v>
      </c>
      <c r="W41" s="86">
        <f>M41</f>
        <v>111.127</v>
      </c>
      <c r="X41" s="86">
        <f>AVERAGE(O41:P41)</f>
        <v>-45.027299999999997</v>
      </c>
      <c r="Y41" s="86">
        <f>N41</f>
        <v>22.0838</v>
      </c>
      <c r="Z41" s="86">
        <f>Q41</f>
        <v>-4.8569000000000004</v>
      </c>
      <c r="AA41" s="86">
        <f>R41</f>
        <v>-10.5982</v>
      </c>
      <c r="AB41" s="24" t="str">
        <f>CONCATENATE("Gimbal_",U41)</f>
        <v>Gimbal_C1</v>
      </c>
      <c r="AC41" s="24" t="str">
        <f>CONCATENATE(B41,"_",U41)</f>
        <v>PR3_C1</v>
      </c>
      <c r="AD41" s="80">
        <v>111.244899505368</v>
      </c>
      <c r="AE41" s="80">
        <v>-45.136102485375702</v>
      </c>
      <c r="AF41" s="80">
        <v>21.956457760263</v>
      </c>
      <c r="AG41" s="8">
        <v>-4.8509901711508601</v>
      </c>
      <c r="AH41" s="8">
        <v>-10.602340288962701</v>
      </c>
      <c r="AI41" s="24">
        <v>0</v>
      </c>
      <c r="AJ41" s="24" t="str">
        <f>CONCATENATE("Defocus_",U41)</f>
        <v>Defocus_C1</v>
      </c>
      <c r="AK41" s="24" t="str">
        <f>CONCATENATE(B41,"_",U41)</f>
        <v>PR3_C1</v>
      </c>
      <c r="AL41" s="24">
        <v>0</v>
      </c>
      <c r="AM41" s="24">
        <v>0</v>
      </c>
      <c r="AN41" s="86">
        <f>D41/1000</f>
        <v>-1.0309999999999999</v>
      </c>
      <c r="AP41" s="24" t="str">
        <f>CONCATENATE("Image_",U41)</f>
        <v>Image_C1</v>
      </c>
      <c r="AQ41" s="24" t="str">
        <f>CONCATENATE(B41,"_",U41)</f>
        <v>PR3_C1</v>
      </c>
      <c r="AR41" s="86">
        <f>(F41-1)*0.01</f>
        <v>2.7119999999999997</v>
      </c>
      <c r="AS41" s="86">
        <f>(E41-1)*0.01</f>
        <v>1.0050000000000001</v>
      </c>
      <c r="AT41" s="24">
        <v>0</v>
      </c>
      <c r="AU41" s="29"/>
    </row>
    <row r="42" spans="1:47" x14ac:dyDescent="0.25">
      <c r="A42" s="15"/>
      <c r="B42" s="32" t="s">
        <v>22</v>
      </c>
      <c r="C42" s="32">
        <v>-949</v>
      </c>
      <c r="D42" s="32">
        <v>-1114</v>
      </c>
      <c r="E42" s="32">
        <v>114.4</v>
      </c>
      <c r="F42" s="32">
        <v>272.89999999999998</v>
      </c>
      <c r="G42" s="32">
        <v>-47.1</v>
      </c>
      <c r="H42" s="32">
        <v>141.6</v>
      </c>
      <c r="I42" s="32">
        <v>-471</v>
      </c>
      <c r="J42" s="32">
        <v>1416</v>
      </c>
      <c r="K42" s="95">
        <v>-1.7299999999999999E-2</v>
      </c>
      <c r="L42" s="95">
        <v>-4.9458000000000002</v>
      </c>
      <c r="M42" s="95">
        <v>102.8869</v>
      </c>
      <c r="N42" s="95">
        <v>30.812999999999999</v>
      </c>
      <c r="O42" s="95">
        <v>60.058900000000001</v>
      </c>
      <c r="P42" s="95">
        <v>60.058900000000001</v>
      </c>
      <c r="Q42" s="103">
        <v>5.3101000000000003</v>
      </c>
      <c r="R42" s="103">
        <v>-10.3178</v>
      </c>
      <c r="S42" s="32" t="s">
        <v>113</v>
      </c>
      <c r="T42" s="15"/>
      <c r="U42" s="1" t="str">
        <f>U41</f>
        <v>C1</v>
      </c>
      <c r="V42" s="28" t="s">
        <v>26</v>
      </c>
      <c r="W42" s="86">
        <f>M42</f>
        <v>102.8869</v>
      </c>
      <c r="X42" s="86">
        <f>AVERAGE(O42:P42)</f>
        <v>60.058900000000001</v>
      </c>
      <c r="Y42" s="86">
        <f>N42</f>
        <v>30.812999999999999</v>
      </c>
      <c r="Z42" s="86">
        <f>Q42</f>
        <v>5.3101000000000003</v>
      </c>
      <c r="AA42" s="86">
        <f>R42</f>
        <v>-10.3178</v>
      </c>
      <c r="AB42" s="24" t="str">
        <f>CONCATENATE("Gimbal_",U42)</f>
        <v>Gimbal_C1</v>
      </c>
      <c r="AC42" s="24" t="str">
        <f>CONCATENATE(B42,"_",U42)</f>
        <v>PR4_C1</v>
      </c>
      <c r="AD42" s="80">
        <v>103.011268286386</v>
      </c>
      <c r="AE42" s="80">
        <v>60.003087792799803</v>
      </c>
      <c r="AF42" s="80">
        <v>30.6035358105405</v>
      </c>
      <c r="AG42" s="8">
        <v>5.3144991758122604</v>
      </c>
      <c r="AH42" s="8">
        <v>-10.314007579273699</v>
      </c>
      <c r="AI42" s="24">
        <v>0</v>
      </c>
      <c r="AJ42" s="24" t="str">
        <f>CONCATENATE("Defocus_",U42)</f>
        <v>Defocus_C1</v>
      </c>
      <c r="AK42" s="24" t="str">
        <f>CONCATENATE(B42,"_",U42)</f>
        <v>PR4_C1</v>
      </c>
      <c r="AL42" s="24">
        <v>0</v>
      </c>
      <c r="AM42" s="24">
        <v>0</v>
      </c>
      <c r="AN42" s="86">
        <f>D42/1000</f>
        <v>-1.1140000000000001</v>
      </c>
      <c r="AP42" s="24" t="str">
        <f>CONCATENATE("Image_",U42)</f>
        <v>Image_C1</v>
      </c>
      <c r="AQ42" s="24" t="str">
        <f>CONCATENATE(B42,"_",U42)</f>
        <v>PR4_C1</v>
      </c>
      <c r="AR42" s="86">
        <f>(F42-1)*0.01</f>
        <v>2.7189999999999999</v>
      </c>
      <c r="AS42" s="86">
        <f>(E42-1)*0.01</f>
        <v>1.1340000000000001</v>
      </c>
      <c r="AT42" s="24">
        <f>AT41</f>
        <v>0</v>
      </c>
      <c r="AU42" s="29"/>
    </row>
    <row r="43" spans="1:47" x14ac:dyDescent="0.25">
      <c r="A43" s="15"/>
      <c r="B43" s="32" t="s">
        <v>24</v>
      </c>
      <c r="C43" s="32">
        <v>-963</v>
      </c>
      <c r="D43" s="32">
        <v>-1130</v>
      </c>
      <c r="E43" s="32">
        <v>121.1</v>
      </c>
      <c r="F43" s="32">
        <v>309.89999999999998</v>
      </c>
      <c r="G43" s="32">
        <v>-10.1</v>
      </c>
      <c r="H43" s="32">
        <v>134.9</v>
      </c>
      <c r="I43" s="32">
        <v>-101</v>
      </c>
      <c r="J43" s="32">
        <v>1349</v>
      </c>
      <c r="K43" s="95">
        <v>-7.7000000000000002E-3</v>
      </c>
      <c r="L43" s="95">
        <v>-4.9558999999999997</v>
      </c>
      <c r="M43" s="95">
        <v>-101.48569999999999</v>
      </c>
      <c r="N43" s="95">
        <v>30.845400000000001</v>
      </c>
      <c r="O43" s="95">
        <v>59.655500000000004</v>
      </c>
      <c r="P43" s="95">
        <v>59.655900000000003</v>
      </c>
      <c r="Q43" s="103">
        <v>5.2843</v>
      </c>
      <c r="R43" s="103">
        <v>10.404299999999999</v>
      </c>
      <c r="S43" s="32" t="s">
        <v>114</v>
      </c>
      <c r="T43" s="15"/>
      <c r="U43" s="1" t="str">
        <f t="shared" ref="U43:U45" si="11">U42</f>
        <v>C1</v>
      </c>
      <c r="V43" s="24" t="s">
        <v>20</v>
      </c>
      <c r="W43" s="86">
        <f>M43</f>
        <v>-101.48569999999999</v>
      </c>
      <c r="X43" s="86">
        <f>AVERAGE(O43:P43)</f>
        <v>59.655700000000003</v>
      </c>
      <c r="Y43" s="86">
        <f>N43</f>
        <v>30.845400000000001</v>
      </c>
      <c r="Z43" s="86">
        <f>Q43</f>
        <v>5.2843</v>
      </c>
      <c r="AA43" s="86">
        <f>R43</f>
        <v>10.404299999999999</v>
      </c>
      <c r="AB43" s="24" t="str">
        <f>CONCATENATE("Gimbal_",U43)</f>
        <v>Gimbal_C1</v>
      </c>
      <c r="AC43" s="24" t="str">
        <f>CONCATENATE(B43,"_",U43)</f>
        <v>PR5_C1</v>
      </c>
      <c r="AD43" s="80">
        <v>-101.496882196573</v>
      </c>
      <c r="AE43" s="80">
        <v>59.6376921000114</v>
      </c>
      <c r="AF43" s="80">
        <v>30.7121857961824</v>
      </c>
      <c r="AG43" s="8">
        <v>5.2758558018701196</v>
      </c>
      <c r="AH43" s="8">
        <v>10.4090278777552</v>
      </c>
      <c r="AI43" s="24">
        <v>0</v>
      </c>
      <c r="AJ43" s="24" t="str">
        <f>CONCATENATE("Defocus_",U43)</f>
        <v>Defocus_C1</v>
      </c>
      <c r="AK43" s="24" t="str">
        <f>CONCATENATE(B43,"_",U43)</f>
        <v>PR5_C1</v>
      </c>
      <c r="AL43" s="24">
        <v>0</v>
      </c>
      <c r="AM43" s="24">
        <v>0</v>
      </c>
      <c r="AN43" s="86">
        <f>D43/1000</f>
        <v>-1.1299999999999999</v>
      </c>
      <c r="AP43" s="24" t="str">
        <f>CONCATENATE("Image_",U43)</f>
        <v>Image_C1</v>
      </c>
      <c r="AQ43" s="24" t="str">
        <f>CONCATENATE(B43,"_",U43)</f>
        <v>PR5_C1</v>
      </c>
      <c r="AR43" s="86">
        <f>(F43-1)*0.01</f>
        <v>3.089</v>
      </c>
      <c r="AS43" s="86">
        <f>(E43-1)*0.01</f>
        <v>1.2010000000000001</v>
      </c>
      <c r="AT43" s="24">
        <f t="shared" ref="AT43:AT45" si="12">AT42</f>
        <v>0</v>
      </c>
      <c r="AU43" s="29"/>
    </row>
    <row r="44" spans="1:47" x14ac:dyDescent="0.25">
      <c r="A44" s="15"/>
      <c r="B44" s="32" t="s">
        <v>26</v>
      </c>
      <c r="C44" s="32">
        <v>-900</v>
      </c>
      <c r="D44" s="32">
        <v>-930</v>
      </c>
      <c r="E44" s="32">
        <v>89.6</v>
      </c>
      <c r="F44" s="32">
        <v>311.7</v>
      </c>
      <c r="G44" s="32">
        <v>-8.3000000000000007</v>
      </c>
      <c r="H44" s="32">
        <v>166.4</v>
      </c>
      <c r="I44" s="32">
        <v>-83</v>
      </c>
      <c r="J44" s="32">
        <v>1664</v>
      </c>
      <c r="K44" s="95">
        <v>-4.0000000000000002E-4</v>
      </c>
      <c r="L44" s="95">
        <v>-5.0011999999999999</v>
      </c>
      <c r="M44" s="95">
        <v>-109.5437</v>
      </c>
      <c r="N44" s="95">
        <v>22.3063</v>
      </c>
      <c r="O44" s="95">
        <v>-45.563499999999998</v>
      </c>
      <c r="P44" s="95">
        <v>-45.5642</v>
      </c>
      <c r="Q44" s="103">
        <v>-4.8987999999999996</v>
      </c>
      <c r="R44" s="103">
        <v>10.681800000000001</v>
      </c>
      <c r="S44" s="32" t="s">
        <v>115</v>
      </c>
      <c r="T44" s="15"/>
      <c r="U44" s="1" t="str">
        <f t="shared" si="11"/>
        <v>C1</v>
      </c>
      <c r="V44" s="24" t="s">
        <v>22</v>
      </c>
      <c r="W44" s="86">
        <f>M44</f>
        <v>-109.5437</v>
      </c>
      <c r="X44" s="86">
        <f>AVERAGE(O44:P44)</f>
        <v>-45.563850000000002</v>
      </c>
      <c r="Y44" s="86">
        <f>N44</f>
        <v>22.3063</v>
      </c>
      <c r="Z44" s="86">
        <f>Q44</f>
        <v>-4.8987999999999996</v>
      </c>
      <c r="AA44" s="86">
        <f>R44</f>
        <v>10.681800000000001</v>
      </c>
      <c r="AB44" s="24" t="str">
        <f>CONCATENATE("Gimbal_",U44)</f>
        <v>Gimbal_C1</v>
      </c>
      <c r="AC44" s="24" t="str">
        <f>CONCATENATE(B44,"_",U44)</f>
        <v>PR2_C1</v>
      </c>
      <c r="AD44" s="80">
        <v>-109.57199594741</v>
      </c>
      <c r="AE44" s="80">
        <v>-45.632116081748201</v>
      </c>
      <c r="AF44" s="80">
        <v>22.260840993505699</v>
      </c>
      <c r="AG44" s="8">
        <v>-4.9060785080879903</v>
      </c>
      <c r="AH44" s="8">
        <v>10.678849161384001</v>
      </c>
      <c r="AI44" s="24">
        <v>0</v>
      </c>
      <c r="AJ44" s="24" t="str">
        <f>CONCATENATE("Defocus_",U44)</f>
        <v>Defocus_C1</v>
      </c>
      <c r="AK44" s="24" t="str">
        <f>CONCATENATE(B44,"_",U44)</f>
        <v>PR2_C1</v>
      </c>
      <c r="AL44" s="24">
        <v>0</v>
      </c>
      <c r="AM44" s="24">
        <v>0</v>
      </c>
      <c r="AN44" s="86">
        <f>D44/1000</f>
        <v>-0.93</v>
      </c>
      <c r="AP44" s="24" t="str">
        <f>CONCATENATE("Image_",U44)</f>
        <v>Image_C1</v>
      </c>
      <c r="AQ44" s="24" t="str">
        <f>CONCATENATE(B44,"_",U44)</f>
        <v>PR2_C1</v>
      </c>
      <c r="AR44" s="86">
        <f>(F44-1)*0.01</f>
        <v>3.1069999999999998</v>
      </c>
      <c r="AS44" s="86">
        <f>(E44-1)*0.01</f>
        <v>0.88600000000000001</v>
      </c>
      <c r="AT44" s="24">
        <f t="shared" si="12"/>
        <v>0</v>
      </c>
      <c r="AU44" s="29"/>
    </row>
    <row r="45" spans="1:47" x14ac:dyDescent="0.25">
      <c r="A45" s="15"/>
      <c r="B45" s="32" t="s">
        <v>18</v>
      </c>
      <c r="C45" s="32">
        <v>-944</v>
      </c>
      <c r="D45" s="32">
        <v>-972</v>
      </c>
      <c r="E45" s="32">
        <v>110.6</v>
      </c>
      <c r="F45" s="32">
        <v>290.7</v>
      </c>
      <c r="G45" s="32">
        <v>-29.3</v>
      </c>
      <c r="H45" s="32">
        <v>145.4</v>
      </c>
      <c r="I45" s="32">
        <v>-293</v>
      </c>
      <c r="J45" s="32">
        <v>1454</v>
      </c>
      <c r="K45" s="95">
        <v>-1.46E-2</v>
      </c>
      <c r="L45" s="95">
        <v>-4.9817</v>
      </c>
      <c r="M45" s="95">
        <v>0.85619999999999996</v>
      </c>
      <c r="N45" s="95">
        <v>-0.38490000000000002</v>
      </c>
      <c r="O45" s="95">
        <v>1.5549999999999999</v>
      </c>
      <c r="P45" s="95">
        <v>1.5553999999999999</v>
      </c>
      <c r="Q45" s="103">
        <v>3.9399999999999998E-2</v>
      </c>
      <c r="R45" s="103">
        <v>3.3000000000000002E-2</v>
      </c>
      <c r="S45" s="32" t="s">
        <v>116</v>
      </c>
      <c r="T45" s="15"/>
      <c r="U45" s="1" t="str">
        <f t="shared" si="11"/>
        <v>C1</v>
      </c>
      <c r="V45" s="24" t="s">
        <v>24</v>
      </c>
      <c r="W45" s="86">
        <f>M45</f>
        <v>0.85619999999999996</v>
      </c>
      <c r="X45" s="86">
        <f>AVERAGE(O45:P45)</f>
        <v>1.5551999999999999</v>
      </c>
      <c r="Y45" s="86">
        <f>N45</f>
        <v>-0.38490000000000002</v>
      </c>
      <c r="Z45" s="86">
        <f>Q45</f>
        <v>3.9399999999999998E-2</v>
      </c>
      <c r="AA45" s="86">
        <f>R45</f>
        <v>3.3000000000000002E-2</v>
      </c>
      <c r="AB45" s="24" t="str">
        <f>CONCATENATE("Gimbal_",U45)</f>
        <v>Gimbal_C1</v>
      </c>
      <c r="AC45" s="24" t="str">
        <f>CONCATENATE(B45,"_",U45)</f>
        <v>PR1_C1</v>
      </c>
      <c r="AD45" s="80">
        <v>0.88254950673733301</v>
      </c>
      <c r="AE45" s="80">
        <v>1.52109333844893</v>
      </c>
      <c r="AF45" s="80">
        <v>-0.437763239336664</v>
      </c>
      <c r="AG45" s="8">
        <v>3.7510050272107201E-2</v>
      </c>
      <c r="AH45" s="8">
        <v>3.2245110956479701E-2</v>
      </c>
      <c r="AI45" s="24">
        <v>0</v>
      </c>
      <c r="AJ45" s="24" t="str">
        <f>CONCATENATE("Defocus_",U45)</f>
        <v>Defocus_C1</v>
      </c>
      <c r="AK45" s="24" t="str">
        <f>CONCATENATE(B45,"_",U45)</f>
        <v>PR1_C1</v>
      </c>
      <c r="AL45" s="24">
        <v>0</v>
      </c>
      <c r="AM45" s="24">
        <v>0</v>
      </c>
      <c r="AN45" s="86">
        <f>D45/1000</f>
        <v>-0.97199999999999998</v>
      </c>
      <c r="AP45" s="24" t="str">
        <f>CONCATENATE("Image_",U45)</f>
        <v>Image_C1</v>
      </c>
      <c r="AQ45" s="24" t="str">
        <f>CONCATENATE(B45,"_",U45)</f>
        <v>PR1_C1</v>
      </c>
      <c r="AR45" s="86">
        <f>(F45-1)*0.01</f>
        <v>2.8969999999999998</v>
      </c>
      <c r="AS45" s="86">
        <f>(E45-1)*0.01</f>
        <v>1.0959999999999999</v>
      </c>
      <c r="AT45" s="24">
        <f t="shared" si="12"/>
        <v>0</v>
      </c>
      <c r="AU45" s="29"/>
    </row>
    <row r="46" spans="1:47" s="61" customFormat="1" x14ac:dyDescent="0.25">
      <c r="A46" s="15"/>
      <c r="B46" s="60"/>
      <c r="C46" s="60"/>
      <c r="D46" s="60"/>
      <c r="E46" s="60"/>
      <c r="F46" s="60"/>
      <c r="G46" s="60"/>
      <c r="H46" s="60"/>
      <c r="I46" s="60"/>
      <c r="J46" s="60"/>
      <c r="K46" s="96"/>
      <c r="L46" s="96"/>
      <c r="M46" s="96"/>
      <c r="N46" s="96"/>
      <c r="O46" s="96"/>
      <c r="P46" s="96"/>
      <c r="Q46" s="104"/>
      <c r="R46" s="104"/>
      <c r="S46" s="60"/>
      <c r="T46" s="15"/>
      <c r="U46" s="54"/>
      <c r="V46" s="57"/>
      <c r="W46" s="85"/>
      <c r="X46" s="85"/>
      <c r="Y46" s="85"/>
      <c r="Z46" s="85"/>
      <c r="AA46" s="85"/>
      <c r="AB46" s="58"/>
      <c r="AC46" s="58"/>
      <c r="AD46" s="85"/>
      <c r="AE46" s="85"/>
      <c r="AF46" s="85"/>
      <c r="AG46" s="89"/>
      <c r="AH46" s="89"/>
      <c r="AI46" s="58"/>
      <c r="AJ46" s="58"/>
      <c r="AK46" s="58"/>
      <c r="AL46" s="58"/>
      <c r="AM46" s="58"/>
      <c r="AN46" s="85"/>
      <c r="AO46" s="58"/>
      <c r="AP46" s="58"/>
      <c r="AQ46" s="58"/>
      <c r="AR46" s="85"/>
      <c r="AS46" s="85"/>
      <c r="AT46" s="58"/>
      <c r="AU46" s="54"/>
    </row>
    <row r="47" spans="1:47" x14ac:dyDescent="0.25">
      <c r="A47" s="15"/>
      <c r="B47" s="32" t="s">
        <v>18</v>
      </c>
      <c r="C47" s="32">
        <v>-16</v>
      </c>
      <c r="D47" s="32">
        <v>-16</v>
      </c>
      <c r="E47" s="32">
        <v>263.3</v>
      </c>
      <c r="F47" s="32">
        <v>259</v>
      </c>
      <c r="G47" s="32">
        <v>-61</v>
      </c>
      <c r="H47" s="32">
        <v>-7.3</v>
      </c>
      <c r="I47" s="32">
        <v>-610</v>
      </c>
      <c r="J47" s="32">
        <v>-73</v>
      </c>
      <c r="K47" s="95">
        <v>-2.75E-2</v>
      </c>
      <c r="L47" s="95">
        <v>-4.9631999999999996</v>
      </c>
      <c r="M47" s="95">
        <v>0.6502</v>
      </c>
      <c r="N47" s="95">
        <v>1.0831999999999999</v>
      </c>
      <c r="O47" s="95">
        <v>0.95079999999999998</v>
      </c>
      <c r="P47" s="95">
        <v>0.95089999999999997</v>
      </c>
      <c r="Q47" s="103">
        <v>6.6799999999999998E-2</v>
      </c>
      <c r="R47" s="103">
        <v>2.75E-2</v>
      </c>
      <c r="S47" s="32" t="s">
        <v>117</v>
      </c>
      <c r="T47" s="15"/>
      <c r="U47" s="4" t="s">
        <v>90</v>
      </c>
      <c r="V47" s="28" t="s">
        <v>18</v>
      </c>
      <c r="W47" s="86">
        <f>M47</f>
        <v>0.6502</v>
      </c>
      <c r="X47" s="86">
        <f>AVERAGE(O47:P47)</f>
        <v>0.95084999999999997</v>
      </c>
      <c r="Y47" s="86">
        <f>N47</f>
        <v>1.0831999999999999</v>
      </c>
      <c r="Z47" s="86">
        <f>Q47</f>
        <v>6.6799999999999998E-2</v>
      </c>
      <c r="AA47" s="86">
        <f>R47</f>
        <v>2.75E-2</v>
      </c>
      <c r="AB47" s="24" t="str">
        <f>CONCATENATE("Gimbal_",U47)</f>
        <v>Gimbal_C2</v>
      </c>
      <c r="AC47" s="24" t="str">
        <f>CONCATENATE(B47,"_",U47)</f>
        <v>PR1_C2</v>
      </c>
      <c r="AD47" s="80">
        <v>0.67771020416315297</v>
      </c>
      <c r="AE47" s="80">
        <v>0.91467913641049303</v>
      </c>
      <c r="AF47" s="80">
        <v>1.02680006185415</v>
      </c>
      <c r="AG47" s="8">
        <v>6.4903173998941396E-2</v>
      </c>
      <c r="AH47" s="8">
        <v>2.6778178382200001E-2</v>
      </c>
      <c r="AI47" s="24">
        <v>0</v>
      </c>
      <c r="AJ47" s="24" t="str">
        <f>CONCATENATE("Defocus_",U47)</f>
        <v>Defocus_C2</v>
      </c>
      <c r="AK47" s="24" t="str">
        <f>CONCATENATE(B47,"_",U47)</f>
        <v>PR1_C2</v>
      </c>
      <c r="AL47" s="24">
        <v>0</v>
      </c>
      <c r="AM47" s="24">
        <v>0</v>
      </c>
      <c r="AN47" s="86">
        <f>D47/1000</f>
        <v>-1.6E-2</v>
      </c>
      <c r="AP47" s="24" t="str">
        <f>CONCATENATE("Image_",U47)</f>
        <v>Image_C2</v>
      </c>
      <c r="AQ47" s="24" t="str">
        <f>CONCATENATE(B47,"_",U47)</f>
        <v>PR1_C2</v>
      </c>
      <c r="AR47" s="86">
        <f>(F47-1)*0.01</f>
        <v>2.58</v>
      </c>
      <c r="AS47" s="86">
        <f>(E47-1)*0.01</f>
        <v>2.6230000000000002</v>
      </c>
      <c r="AT47" s="24">
        <f t="shared" ref="AT47:AT51" si="13">AT46</f>
        <v>0</v>
      </c>
      <c r="AU47" s="29"/>
    </row>
    <row r="48" spans="1:47" x14ac:dyDescent="0.25">
      <c r="A48" s="15"/>
      <c r="B48" s="32" t="s">
        <v>20</v>
      </c>
      <c r="C48" s="32">
        <v>-39</v>
      </c>
      <c r="D48" s="32">
        <v>-39</v>
      </c>
      <c r="E48" s="32">
        <v>260</v>
      </c>
      <c r="F48" s="32">
        <v>255.8</v>
      </c>
      <c r="G48" s="32">
        <v>-64.2</v>
      </c>
      <c r="H48" s="32">
        <v>-4</v>
      </c>
      <c r="I48" s="32">
        <v>-642</v>
      </c>
      <c r="J48" s="32">
        <v>-40</v>
      </c>
      <c r="K48" s="95">
        <v>-3.85E-2</v>
      </c>
      <c r="L48" s="95">
        <v>-4.9489999999999998</v>
      </c>
      <c r="M48" s="95">
        <v>110.91840000000001</v>
      </c>
      <c r="N48" s="95">
        <v>23.540900000000001</v>
      </c>
      <c r="O48" s="95">
        <v>-45.637799999999999</v>
      </c>
      <c r="P48" s="95">
        <v>-45.637999999999998</v>
      </c>
      <c r="Q48" s="103">
        <v>-4.8299000000000003</v>
      </c>
      <c r="R48" s="103">
        <v>-10.605</v>
      </c>
      <c r="S48" s="32" t="s">
        <v>118</v>
      </c>
      <c r="T48" s="15"/>
      <c r="U48" s="1" t="str">
        <f>U47</f>
        <v>C2</v>
      </c>
      <c r="V48" s="28" t="s">
        <v>26</v>
      </c>
      <c r="W48" s="86">
        <f>M48</f>
        <v>110.91840000000001</v>
      </c>
      <c r="X48" s="86">
        <f>AVERAGE(O48:P48)</f>
        <v>-45.637900000000002</v>
      </c>
      <c r="Y48" s="86">
        <f>N48</f>
        <v>23.540900000000001</v>
      </c>
      <c r="Z48" s="86">
        <f>Q48</f>
        <v>-4.8299000000000003</v>
      </c>
      <c r="AA48" s="86">
        <f>R48</f>
        <v>-10.605</v>
      </c>
      <c r="AB48" s="24" t="str">
        <f>CONCATENATE("Gimbal_",U48)</f>
        <v>Gimbal_C2</v>
      </c>
      <c r="AC48" s="24" t="str">
        <f>CONCATENATE(B48,"_",U48)</f>
        <v>PR3_C2</v>
      </c>
      <c r="AD48" s="80">
        <v>111.037448339026</v>
      </c>
      <c r="AE48" s="80">
        <v>-45.748756791817698</v>
      </c>
      <c r="AF48" s="80">
        <v>23.410055421599399</v>
      </c>
      <c r="AG48" s="8">
        <v>-4.8239871957932996</v>
      </c>
      <c r="AH48" s="8">
        <v>-10.6091515216832</v>
      </c>
      <c r="AI48" s="24">
        <v>0</v>
      </c>
      <c r="AJ48" s="24" t="str">
        <f>CONCATENATE("Defocus_",U48)</f>
        <v>Defocus_C2</v>
      </c>
      <c r="AK48" s="24" t="str">
        <f>CONCATENATE(B48,"_",U48)</f>
        <v>PR3_C2</v>
      </c>
      <c r="AL48" s="24">
        <v>0</v>
      </c>
      <c r="AM48" s="24">
        <v>0</v>
      </c>
      <c r="AN48" s="86">
        <f>D48/1000</f>
        <v>-3.9E-2</v>
      </c>
      <c r="AP48" s="24" t="str">
        <f>CONCATENATE("Image_",U48)</f>
        <v>Image_C2</v>
      </c>
      <c r="AQ48" s="24" t="str">
        <f>CONCATENATE(B48,"_",U48)</f>
        <v>PR3_C2</v>
      </c>
      <c r="AR48" s="86">
        <f>(F48-1)*0.01</f>
        <v>2.548</v>
      </c>
      <c r="AS48" s="86">
        <f>(E48-1)*0.01</f>
        <v>2.59</v>
      </c>
      <c r="AT48" s="24">
        <f t="shared" si="13"/>
        <v>0</v>
      </c>
      <c r="AU48" s="29"/>
    </row>
    <row r="49" spans="1:47" x14ac:dyDescent="0.25">
      <c r="A49" s="15"/>
      <c r="B49" s="32" t="s">
        <v>22</v>
      </c>
      <c r="C49" s="32">
        <v>-47</v>
      </c>
      <c r="D49" s="32">
        <v>-53</v>
      </c>
      <c r="E49" s="32">
        <v>257.2</v>
      </c>
      <c r="F49" s="32">
        <v>256.89999999999998</v>
      </c>
      <c r="G49" s="32">
        <v>-63.1</v>
      </c>
      <c r="H49" s="32">
        <v>-1.2</v>
      </c>
      <c r="I49" s="32">
        <v>-631</v>
      </c>
      <c r="J49" s="32">
        <v>-12</v>
      </c>
      <c r="K49" s="95">
        <v>-3.4799999999999998E-2</v>
      </c>
      <c r="L49" s="95">
        <v>-4.9546000000000001</v>
      </c>
      <c r="M49" s="95">
        <v>102.678</v>
      </c>
      <c r="N49" s="95">
        <v>32.322299999999998</v>
      </c>
      <c r="O49" s="95">
        <v>59.444499999999998</v>
      </c>
      <c r="P49" s="95">
        <v>59.444099999999999</v>
      </c>
      <c r="Q49" s="103">
        <v>5.3372999999999999</v>
      </c>
      <c r="R49" s="103">
        <v>-10.3238</v>
      </c>
      <c r="S49" s="32" t="s">
        <v>119</v>
      </c>
      <c r="T49" s="15"/>
      <c r="U49" s="1" t="str">
        <f t="shared" ref="U49:U51" si="14">U48</f>
        <v>C2</v>
      </c>
      <c r="V49" s="28" t="s">
        <v>20</v>
      </c>
      <c r="W49" s="86">
        <f>M49</f>
        <v>102.678</v>
      </c>
      <c r="X49" s="86">
        <f>AVERAGE(O49:P49)</f>
        <v>59.444299999999998</v>
      </c>
      <c r="Y49" s="86">
        <f>N49</f>
        <v>32.322299999999998</v>
      </c>
      <c r="Z49" s="86">
        <f>Q49</f>
        <v>5.3372999999999999</v>
      </c>
      <c r="AA49" s="86">
        <f>R49</f>
        <v>-10.3238</v>
      </c>
      <c r="AB49" s="24" t="str">
        <f>CONCATENATE("Gimbal_",U49)</f>
        <v>Gimbal_C2</v>
      </c>
      <c r="AC49" s="24" t="str">
        <f>CONCATENATE(B49,"_",U49)</f>
        <v>PR4_C2</v>
      </c>
      <c r="AD49" s="80">
        <v>102.803563728692</v>
      </c>
      <c r="AE49" s="80">
        <v>59.386369074095903</v>
      </c>
      <c r="AF49" s="80">
        <v>32.109194853499297</v>
      </c>
      <c r="AG49" s="8">
        <v>5.3417215164367997</v>
      </c>
      <c r="AH49" s="8">
        <v>-10.3200048814113</v>
      </c>
      <c r="AI49" s="24">
        <v>0</v>
      </c>
      <c r="AJ49" s="24" t="str">
        <f>CONCATENATE("Defocus_",U49)</f>
        <v>Defocus_C2</v>
      </c>
      <c r="AK49" s="24" t="str">
        <f>CONCATENATE(B49,"_",U49)</f>
        <v>PR4_C2</v>
      </c>
      <c r="AL49" s="24">
        <v>0</v>
      </c>
      <c r="AM49" s="24">
        <v>0</v>
      </c>
      <c r="AN49" s="86">
        <f>D49/1000</f>
        <v>-5.2999999999999999E-2</v>
      </c>
      <c r="AP49" s="24" t="str">
        <f>CONCATENATE("Image_",U49)</f>
        <v>Image_C2</v>
      </c>
      <c r="AQ49" s="24" t="str">
        <f>CONCATENATE(B49,"_",U49)</f>
        <v>PR4_C2</v>
      </c>
      <c r="AR49" s="86">
        <f>(F49-1)*0.01</f>
        <v>2.5589999999999997</v>
      </c>
      <c r="AS49" s="86">
        <f>(E49-1)*0.01</f>
        <v>2.5619999999999998</v>
      </c>
      <c r="AT49" s="24">
        <f t="shared" si="13"/>
        <v>0</v>
      </c>
      <c r="AU49" s="29"/>
    </row>
    <row r="50" spans="1:47" x14ac:dyDescent="0.25">
      <c r="A50" s="15"/>
      <c r="B50" s="32" t="s">
        <v>24</v>
      </c>
      <c r="C50" s="32">
        <v>-39</v>
      </c>
      <c r="D50" s="32">
        <v>-44</v>
      </c>
      <c r="E50" s="32">
        <v>263.10000000000002</v>
      </c>
      <c r="F50" s="32">
        <v>255.3</v>
      </c>
      <c r="G50" s="32">
        <v>-64.7</v>
      </c>
      <c r="H50" s="32">
        <v>-7.1</v>
      </c>
      <c r="I50" s="32">
        <v>-647</v>
      </c>
      <c r="J50" s="32">
        <v>-71</v>
      </c>
      <c r="K50" s="95">
        <v>-2.0500000000000001E-2</v>
      </c>
      <c r="L50" s="95">
        <v>-4.9725000000000001</v>
      </c>
      <c r="M50" s="95">
        <v>-101.6905</v>
      </c>
      <c r="N50" s="95">
        <v>32.330399999999997</v>
      </c>
      <c r="O50" s="95">
        <v>59.0336</v>
      </c>
      <c r="P50" s="95">
        <v>59.033999999999999</v>
      </c>
      <c r="Q50" s="103">
        <v>5.3112000000000004</v>
      </c>
      <c r="R50" s="103">
        <v>10.397500000000001</v>
      </c>
      <c r="S50" s="32" t="s">
        <v>120</v>
      </c>
      <c r="T50" s="15"/>
      <c r="U50" s="1" t="str">
        <f t="shared" si="14"/>
        <v>C2</v>
      </c>
      <c r="V50" s="28" t="s">
        <v>22</v>
      </c>
      <c r="W50" s="86">
        <f>M50</f>
        <v>-101.6905</v>
      </c>
      <c r="X50" s="86">
        <f>AVERAGE(O50:P50)</f>
        <v>59.033799999999999</v>
      </c>
      <c r="Y50" s="86">
        <f>N50</f>
        <v>32.330399999999997</v>
      </c>
      <c r="Z50" s="86">
        <f>Q50</f>
        <v>5.3112000000000004</v>
      </c>
      <c r="AA50" s="86">
        <f>R50</f>
        <v>10.397500000000001</v>
      </c>
      <c r="AB50" s="24" t="str">
        <f>CONCATENATE("Gimbal_",U50)</f>
        <v>Gimbal_C2</v>
      </c>
      <c r="AC50" s="24" t="str">
        <f>CONCATENATE(B50,"_",U50)</f>
        <v>PR5_C2</v>
      </c>
      <c r="AD50" s="80">
        <v>-101.70050618024899</v>
      </c>
      <c r="AE50" s="80">
        <v>59.0136972366329</v>
      </c>
      <c r="AF50" s="80">
        <v>32.193613264267199</v>
      </c>
      <c r="AG50" s="8">
        <v>5.3027789483936196</v>
      </c>
      <c r="AH50" s="8">
        <v>10.4022299310801</v>
      </c>
      <c r="AI50" s="24">
        <v>0</v>
      </c>
      <c r="AJ50" s="24" t="str">
        <f>CONCATENATE("Defocus_",U50)</f>
        <v>Defocus_C2</v>
      </c>
      <c r="AK50" s="24" t="str">
        <f>CONCATENATE(B50,"_",U50)</f>
        <v>PR5_C2</v>
      </c>
      <c r="AL50" s="24">
        <v>0</v>
      </c>
      <c r="AM50" s="24">
        <v>0</v>
      </c>
      <c r="AN50" s="86">
        <f>D50/1000</f>
        <v>-4.3999999999999997E-2</v>
      </c>
      <c r="AP50" s="24" t="str">
        <f>CONCATENATE("Image_",U50)</f>
        <v>Image_C2</v>
      </c>
      <c r="AQ50" s="24" t="str">
        <f>CONCATENATE(B50,"_",U50)</f>
        <v>PR5_C2</v>
      </c>
      <c r="AR50" s="86">
        <f>(F50-1)*0.01</f>
        <v>2.5430000000000001</v>
      </c>
      <c r="AS50" s="86">
        <f>(E50-1)*0.01</f>
        <v>2.6210000000000004</v>
      </c>
      <c r="AT50" s="24">
        <f t="shared" si="13"/>
        <v>0</v>
      </c>
      <c r="AU50" s="29"/>
    </row>
    <row r="51" spans="1:47" x14ac:dyDescent="0.25">
      <c r="A51" s="15"/>
      <c r="B51" s="32" t="s">
        <v>26</v>
      </c>
      <c r="C51" s="32">
        <v>83</v>
      </c>
      <c r="D51" s="32">
        <v>86</v>
      </c>
      <c r="E51" s="32">
        <v>247.8</v>
      </c>
      <c r="F51" s="32">
        <v>255</v>
      </c>
      <c r="G51" s="32">
        <v>-65</v>
      </c>
      <c r="H51" s="32">
        <v>8.1999999999999993</v>
      </c>
      <c r="I51" s="32">
        <v>-650</v>
      </c>
      <c r="J51" s="32">
        <v>82</v>
      </c>
      <c r="K51" s="95">
        <v>4.0000000000000002E-4</v>
      </c>
      <c r="L51" s="95">
        <v>-5.0010000000000003</v>
      </c>
      <c r="M51" s="95">
        <v>-109.74509999999999</v>
      </c>
      <c r="N51" s="95">
        <v>23.7437</v>
      </c>
      <c r="O51" s="95">
        <v>-46.183900000000001</v>
      </c>
      <c r="P51" s="95">
        <v>-46.183999999999997</v>
      </c>
      <c r="Q51" s="103">
        <v>-4.8723999999999998</v>
      </c>
      <c r="R51" s="103">
        <v>10.6752</v>
      </c>
      <c r="S51" s="32" t="s">
        <v>121</v>
      </c>
      <c r="T51" s="15"/>
      <c r="U51" s="1" t="str">
        <f t="shared" si="14"/>
        <v>C2</v>
      </c>
      <c r="V51" s="28" t="s">
        <v>24</v>
      </c>
      <c r="W51" s="86">
        <f>M51</f>
        <v>-109.74509999999999</v>
      </c>
      <c r="X51" s="86">
        <f>AVERAGE(O51:P51)</f>
        <v>-46.183949999999996</v>
      </c>
      <c r="Y51" s="86">
        <f>N51</f>
        <v>23.7437</v>
      </c>
      <c r="Z51" s="86">
        <f>Q51</f>
        <v>-4.8723999999999998</v>
      </c>
      <c r="AA51" s="86">
        <f>R51</f>
        <v>10.6752</v>
      </c>
      <c r="AB51" s="24" t="str">
        <f>CONCATENATE("Gimbal_",U51)</f>
        <v>Gimbal_C2</v>
      </c>
      <c r="AC51" s="24" t="str">
        <f>CONCATENATE(B51,"_",U51)</f>
        <v>PR2_C2</v>
      </c>
      <c r="AD51" s="80">
        <v>-109.772260430388</v>
      </c>
      <c r="AE51" s="80">
        <v>-46.254253878819299</v>
      </c>
      <c r="AF51" s="80">
        <v>23.6947947833435</v>
      </c>
      <c r="AG51" s="8">
        <v>-4.87967463408157</v>
      </c>
      <c r="AH51" s="8">
        <v>10.672236980067099</v>
      </c>
      <c r="AI51" s="24">
        <v>0</v>
      </c>
      <c r="AJ51" s="24" t="str">
        <f>CONCATENATE("Defocus_",U51)</f>
        <v>Defocus_C2</v>
      </c>
      <c r="AK51" s="24" t="str">
        <f>CONCATENATE(B51,"_",U51)</f>
        <v>PR2_C2</v>
      </c>
      <c r="AL51" s="24">
        <v>0</v>
      </c>
      <c r="AM51" s="24">
        <v>0</v>
      </c>
      <c r="AN51" s="86">
        <f>D51/1000</f>
        <v>8.5999999999999993E-2</v>
      </c>
      <c r="AP51" s="24" t="str">
        <f>CONCATENATE("Image_",U51)</f>
        <v>Image_C2</v>
      </c>
      <c r="AQ51" s="24" t="str">
        <f>CONCATENATE(B51,"_",U51)</f>
        <v>PR2_C2</v>
      </c>
      <c r="AR51" s="86">
        <f>(F51-1)*0.01</f>
        <v>2.54</v>
      </c>
      <c r="AS51" s="86">
        <f>(E51-1)*0.01</f>
        <v>2.468</v>
      </c>
      <c r="AT51" s="24">
        <f t="shared" si="13"/>
        <v>0</v>
      </c>
      <c r="AU51" s="29"/>
    </row>
    <row r="52" spans="1:47" s="46" customFormat="1" x14ac:dyDescent="0.25">
      <c r="A52" s="41"/>
      <c r="B52" s="42"/>
      <c r="C52" s="43"/>
      <c r="D52" s="43"/>
      <c r="E52" s="44"/>
      <c r="F52" s="44"/>
      <c r="G52" s="44"/>
      <c r="H52" s="44"/>
      <c r="I52" s="42"/>
      <c r="J52" s="42"/>
      <c r="K52" s="82"/>
      <c r="L52" s="82"/>
      <c r="M52" s="82"/>
      <c r="N52" s="82"/>
      <c r="O52" s="82"/>
      <c r="P52" s="82"/>
      <c r="Q52" s="45"/>
      <c r="R52" s="45"/>
      <c r="S52" s="42"/>
      <c r="T52" s="41"/>
      <c r="U52" s="42"/>
      <c r="V52" s="42"/>
      <c r="W52" s="82"/>
      <c r="X52" s="82"/>
      <c r="Y52" s="82"/>
      <c r="Z52" s="82"/>
      <c r="AA52" s="82"/>
      <c r="AB52" s="42"/>
      <c r="AC52" s="42"/>
      <c r="AD52" s="82"/>
      <c r="AE52" s="82"/>
      <c r="AF52" s="82"/>
      <c r="AG52" s="45"/>
      <c r="AH52" s="45"/>
      <c r="AI52" s="42"/>
      <c r="AJ52" s="42"/>
      <c r="AK52" s="42"/>
      <c r="AL52" s="42"/>
      <c r="AM52" s="42"/>
      <c r="AN52" s="82"/>
      <c r="AO52" s="42"/>
      <c r="AP52" s="42"/>
      <c r="AQ52" s="42"/>
      <c r="AR52" s="82"/>
      <c r="AS52" s="82"/>
      <c r="AT52" s="42"/>
      <c r="AU52" s="42"/>
    </row>
    <row r="53" spans="1:47" s="78" customFormat="1" x14ac:dyDescent="0.25">
      <c r="A53" s="70"/>
      <c r="B53" s="47" t="s">
        <v>0</v>
      </c>
      <c r="C53" s="47" t="s">
        <v>1</v>
      </c>
      <c r="D53" s="47" t="s">
        <v>2</v>
      </c>
      <c r="E53" s="48" t="s">
        <v>3</v>
      </c>
      <c r="F53" s="48" t="s">
        <v>4</v>
      </c>
      <c r="G53" s="48" t="s">
        <v>5</v>
      </c>
      <c r="H53" s="48" t="s">
        <v>6</v>
      </c>
      <c r="I53" s="47" t="s">
        <v>7</v>
      </c>
      <c r="J53" s="47" t="s">
        <v>8</v>
      </c>
      <c r="K53" s="97" t="s">
        <v>9</v>
      </c>
      <c r="L53" s="97" t="s">
        <v>10</v>
      </c>
      <c r="M53" s="97" t="s">
        <v>11</v>
      </c>
      <c r="N53" s="97" t="s">
        <v>12</v>
      </c>
      <c r="O53" s="97" t="s">
        <v>13</v>
      </c>
      <c r="P53" s="97" t="s">
        <v>14</v>
      </c>
      <c r="Q53" s="49" t="s">
        <v>15</v>
      </c>
      <c r="R53" s="49" t="s">
        <v>16</v>
      </c>
      <c r="S53" s="47" t="s">
        <v>17</v>
      </c>
      <c r="T53" s="70"/>
      <c r="U53" s="16"/>
      <c r="V53" s="77" t="s">
        <v>0</v>
      </c>
      <c r="W53" s="83" t="s">
        <v>54</v>
      </c>
      <c r="X53" s="83" t="s">
        <v>55</v>
      </c>
      <c r="Y53" s="83" t="s">
        <v>56</v>
      </c>
      <c r="Z53" s="83" t="s">
        <v>57</v>
      </c>
      <c r="AA53" s="83" t="s">
        <v>58</v>
      </c>
      <c r="AB53" s="77"/>
      <c r="AC53" s="77" t="s">
        <v>59</v>
      </c>
      <c r="AD53" s="83" t="s">
        <v>54</v>
      </c>
      <c r="AE53" s="83" t="s">
        <v>55</v>
      </c>
      <c r="AF53" s="83" t="s">
        <v>56</v>
      </c>
      <c r="AG53" s="88" t="s">
        <v>57</v>
      </c>
      <c r="AH53" s="88" t="s">
        <v>58</v>
      </c>
      <c r="AI53" s="77" t="s">
        <v>60</v>
      </c>
      <c r="AJ53" s="77"/>
      <c r="AK53" s="77"/>
      <c r="AL53" s="77"/>
      <c r="AM53" s="77"/>
      <c r="AN53" s="83"/>
      <c r="AO53" s="77"/>
      <c r="AP53" s="77"/>
      <c r="AQ53" s="77"/>
      <c r="AR53" s="83"/>
      <c r="AS53" s="83"/>
      <c r="AT53" s="77"/>
      <c r="AU53" s="16"/>
    </row>
    <row r="54" spans="1:47" x14ac:dyDescent="0.25">
      <c r="A54" s="10" t="s">
        <v>71</v>
      </c>
      <c r="B54" s="23" t="s">
        <v>18</v>
      </c>
      <c r="C54" s="23">
        <v>939</v>
      </c>
      <c r="D54" s="23">
        <v>968</v>
      </c>
      <c r="E54" s="23">
        <v>401.6</v>
      </c>
      <c r="F54" s="23">
        <v>272.60000000000002</v>
      </c>
      <c r="G54" s="23">
        <v>-47.4</v>
      </c>
      <c r="H54" s="23">
        <v>-145.6</v>
      </c>
      <c r="I54" s="23">
        <v>-474</v>
      </c>
      <c r="J54" s="23">
        <v>-1456</v>
      </c>
      <c r="K54" s="98">
        <v>-2.81E-2</v>
      </c>
      <c r="L54" s="98">
        <v>-4.9634</v>
      </c>
      <c r="M54" s="98">
        <v>0.65210000000000001</v>
      </c>
      <c r="N54" s="98">
        <v>1.0869</v>
      </c>
      <c r="O54" s="98">
        <v>0.94899999999999995</v>
      </c>
      <c r="P54" s="98">
        <v>0.94930000000000003</v>
      </c>
      <c r="Q54" s="66">
        <v>6.6699999999999995E-2</v>
      </c>
      <c r="R54" s="66">
        <v>2.7099999999999999E-2</v>
      </c>
      <c r="S54" s="23" t="s">
        <v>19</v>
      </c>
      <c r="T54" s="10" t="s">
        <v>71</v>
      </c>
      <c r="U54" s="1" t="s">
        <v>89</v>
      </c>
      <c r="V54" s="24" t="s">
        <v>18</v>
      </c>
      <c r="W54" s="86">
        <f>M54</f>
        <v>0.65210000000000001</v>
      </c>
      <c r="X54" s="86">
        <f>AVERAGE(O54:P54)</f>
        <v>0.94914999999999994</v>
      </c>
      <c r="Y54" s="86">
        <f>N54</f>
        <v>1.0869</v>
      </c>
      <c r="Z54" s="86">
        <f>Q54</f>
        <v>6.6699999999999995E-2</v>
      </c>
      <c r="AA54" s="86">
        <f>R54</f>
        <v>2.7099999999999999E-2</v>
      </c>
      <c r="AB54" s="24" t="str">
        <f>CONCATENATE("Gimbal_",U54)</f>
        <v>Gimbal_C1</v>
      </c>
      <c r="AC54" s="24" t="str">
        <f>CONCATENATE(B54,"_",U54)</f>
        <v>PR1_C1</v>
      </c>
      <c r="AD54" s="86">
        <v>0.67961472723949501</v>
      </c>
      <c r="AE54" s="86">
        <v>0.91297337922736299</v>
      </c>
      <c r="AF54" s="86">
        <v>1.0304903513041599</v>
      </c>
      <c r="AG54" s="27">
        <v>6.4803452181539697E-2</v>
      </c>
      <c r="AH54" s="27">
        <v>2.6378114460028301E-2</v>
      </c>
      <c r="AI54" s="24">
        <v>0</v>
      </c>
      <c r="AJ54" s="24" t="str">
        <f>CONCATENATE("Defocus_",U54)</f>
        <v>Defocus_C1</v>
      </c>
      <c r="AK54" s="24" t="str">
        <f>CONCATENATE(B54,"_",U54)</f>
        <v>PR1_C1</v>
      </c>
      <c r="AL54" s="24">
        <v>0</v>
      </c>
      <c r="AM54" s="24">
        <v>0</v>
      </c>
      <c r="AN54" s="86">
        <f>D54/1000</f>
        <v>0.96799999999999997</v>
      </c>
      <c r="AP54" s="24" t="str">
        <f>CONCATENATE("Image_",U54)</f>
        <v>Image_C1</v>
      </c>
      <c r="AQ54" s="24" t="str">
        <f>CONCATENATE(B54,"_",U54)</f>
        <v>PR1_C1</v>
      </c>
      <c r="AR54" s="86">
        <f>(F54-1)*0.01</f>
        <v>2.7160000000000002</v>
      </c>
      <c r="AS54" s="86">
        <f>(E54-1)*0.01</f>
        <v>4.0060000000000002</v>
      </c>
      <c r="AT54" s="24">
        <v>0</v>
      </c>
    </row>
    <row r="55" spans="1:47" x14ac:dyDescent="0.25">
      <c r="A55" s="10"/>
      <c r="B55" s="50" t="s">
        <v>26</v>
      </c>
      <c r="C55" s="50">
        <v>1012</v>
      </c>
      <c r="D55" s="50">
        <v>1048</v>
      </c>
      <c r="E55" s="50">
        <v>395.4</v>
      </c>
      <c r="F55" s="50">
        <v>248.7</v>
      </c>
      <c r="G55" s="50">
        <v>-71.3</v>
      </c>
      <c r="H55" s="50">
        <v>-139.4</v>
      </c>
      <c r="I55" s="50">
        <v>-713</v>
      </c>
      <c r="J55" s="50">
        <v>-1394</v>
      </c>
      <c r="K55" s="99">
        <v>-2.5499999999999998E-2</v>
      </c>
      <c r="L55" s="99">
        <v>-4.9635999999999996</v>
      </c>
      <c r="M55" s="99">
        <v>-109.7487</v>
      </c>
      <c r="N55" s="99">
        <v>23.741099999999999</v>
      </c>
      <c r="O55" s="99">
        <v>-46.183100000000003</v>
      </c>
      <c r="P55" s="99">
        <v>-46.183900000000001</v>
      </c>
      <c r="Q55" s="105">
        <v>-4.8723999999999998</v>
      </c>
      <c r="R55" s="105">
        <v>10.6751</v>
      </c>
      <c r="S55" s="50" t="s">
        <v>27</v>
      </c>
      <c r="T55" s="10"/>
      <c r="U55" s="1" t="str">
        <f>U54</f>
        <v>C1</v>
      </c>
      <c r="V55" s="28" t="s">
        <v>26</v>
      </c>
      <c r="W55" s="86">
        <f>M55</f>
        <v>-109.7487</v>
      </c>
      <c r="X55" s="86">
        <f>AVERAGE(O55:P55)</f>
        <v>-46.183500000000002</v>
      </c>
      <c r="Y55" s="86">
        <f>N55</f>
        <v>23.741099999999999</v>
      </c>
      <c r="Z55" s="86">
        <f>Q55</f>
        <v>-4.8723999999999998</v>
      </c>
      <c r="AA55" s="86">
        <f>R55</f>
        <v>10.6751</v>
      </c>
      <c r="AB55" s="24" t="str">
        <f>CONCATENATE("Gimbal_",U55)</f>
        <v>Gimbal_C1</v>
      </c>
      <c r="AC55" s="24" t="str">
        <f>CONCATENATE(B55,"_",U55)</f>
        <v>PR2_C1</v>
      </c>
      <c r="AD55" s="86">
        <v>-109.77586514000799</v>
      </c>
      <c r="AE55" s="86">
        <v>-46.253799849411102</v>
      </c>
      <c r="AF55" s="86">
        <v>23.692202886792298</v>
      </c>
      <c r="AG55" s="27">
        <v>-4.8796745628434701</v>
      </c>
      <c r="AH55" s="27">
        <v>10.6721369318714</v>
      </c>
      <c r="AI55" s="24">
        <v>0</v>
      </c>
      <c r="AJ55" s="24" t="str">
        <f>CONCATENATE("Defocus_",U55)</f>
        <v>Defocus_C1</v>
      </c>
      <c r="AK55" s="24" t="str">
        <f>CONCATENATE(B55,"_",U55)</f>
        <v>PR2_C1</v>
      </c>
      <c r="AL55" s="24">
        <v>0</v>
      </c>
      <c r="AM55" s="24">
        <v>0</v>
      </c>
      <c r="AN55" s="86">
        <f>D55/1000</f>
        <v>1.048</v>
      </c>
      <c r="AP55" s="24" t="str">
        <f>CONCATENATE("Image_",U55)</f>
        <v>Image_C1</v>
      </c>
      <c r="AQ55" s="24" t="str">
        <f>CONCATENATE(B55,"_",U55)</f>
        <v>PR2_C1</v>
      </c>
      <c r="AR55" s="86">
        <f>(F55-1)*0.01</f>
        <v>2.4769999999999999</v>
      </c>
      <c r="AS55" s="86">
        <f>(E55-1)*0.01</f>
        <v>3.944</v>
      </c>
      <c r="AT55" s="24">
        <f>AT54</f>
        <v>0</v>
      </c>
    </row>
    <row r="56" spans="1:47" x14ac:dyDescent="0.25">
      <c r="A56" s="10"/>
      <c r="B56" s="23" t="s">
        <v>20</v>
      </c>
      <c r="C56" s="23">
        <v>931</v>
      </c>
      <c r="D56" s="23">
        <v>964</v>
      </c>
      <c r="E56" s="23">
        <v>407.8</v>
      </c>
      <c r="F56" s="23">
        <v>287.2</v>
      </c>
      <c r="G56" s="23">
        <v>-32.799999999999997</v>
      </c>
      <c r="H56" s="23">
        <v>-151.80000000000001</v>
      </c>
      <c r="I56" s="23">
        <v>-328</v>
      </c>
      <c r="J56" s="23">
        <v>-1518</v>
      </c>
      <c r="K56" s="98">
        <v>-3.0800000000000001E-2</v>
      </c>
      <c r="L56" s="98">
        <v>-4.9603000000000002</v>
      </c>
      <c r="M56" s="98">
        <v>110.9241</v>
      </c>
      <c r="N56" s="98">
        <v>23.5426</v>
      </c>
      <c r="O56" s="98">
        <v>-45.637599999999999</v>
      </c>
      <c r="P56" s="98">
        <v>-45.637900000000002</v>
      </c>
      <c r="Q56" s="66">
        <v>-4.8299000000000003</v>
      </c>
      <c r="R56" s="66">
        <v>-10.6052</v>
      </c>
      <c r="S56" s="23" t="s">
        <v>21</v>
      </c>
      <c r="T56" s="10"/>
      <c r="U56" s="1" t="str">
        <f t="shared" ref="U56:U59" si="15">U55</f>
        <v>C1</v>
      </c>
      <c r="V56" s="24" t="s">
        <v>20</v>
      </c>
      <c r="W56" s="86">
        <f>M56</f>
        <v>110.9241</v>
      </c>
      <c r="X56" s="86">
        <f>AVERAGE(O56:P56)</f>
        <v>-45.637749999999997</v>
      </c>
      <c r="Y56" s="86">
        <f>N56</f>
        <v>23.5426</v>
      </c>
      <c r="Z56" s="86">
        <f>Q56</f>
        <v>-4.8299000000000003</v>
      </c>
      <c r="AA56" s="86">
        <f>R56</f>
        <v>-10.6052</v>
      </c>
      <c r="AB56" s="24" t="str">
        <f>CONCATENATE("Gimbal_",U56)</f>
        <v>Gimbal_C1</v>
      </c>
      <c r="AC56" s="24" t="str">
        <f>CONCATENATE(B56,"_",U56)</f>
        <v>PR3_C1</v>
      </c>
      <c r="AD56" s="86">
        <v>111.043153655209</v>
      </c>
      <c r="AE56" s="86">
        <v>-45.748609788484799</v>
      </c>
      <c r="AF56" s="86">
        <v>23.411748616802999</v>
      </c>
      <c r="AG56" s="27">
        <v>-4.8239870767137596</v>
      </c>
      <c r="AH56" s="27">
        <v>-10.6093515997874</v>
      </c>
      <c r="AI56" s="24">
        <v>0</v>
      </c>
      <c r="AJ56" s="24" t="str">
        <f>CONCATENATE("Defocus_",U56)</f>
        <v>Defocus_C1</v>
      </c>
      <c r="AK56" s="24" t="str">
        <f>CONCATENATE(B56,"_",U56)</f>
        <v>PR3_C1</v>
      </c>
      <c r="AL56" s="24">
        <v>0</v>
      </c>
      <c r="AM56" s="24">
        <v>0</v>
      </c>
      <c r="AN56" s="86">
        <f>D56/1000</f>
        <v>0.96399999999999997</v>
      </c>
      <c r="AP56" s="24" t="str">
        <f>CONCATENATE("Image_",U56)</f>
        <v>Image_C1</v>
      </c>
      <c r="AQ56" s="24" t="str">
        <f>CONCATENATE(B56,"_",U56)</f>
        <v>PR3_C1</v>
      </c>
      <c r="AR56" s="86">
        <f>(F56-1)*0.01</f>
        <v>2.8620000000000001</v>
      </c>
      <c r="AS56" s="86">
        <f>(E56-1)*0.01</f>
        <v>4.0680000000000005</v>
      </c>
      <c r="AT56" s="24">
        <f t="shared" ref="AT56:AT86" si="16">AT55</f>
        <v>0</v>
      </c>
    </row>
    <row r="57" spans="1:47" x14ac:dyDescent="0.25">
      <c r="A57" s="10"/>
      <c r="B57" s="23" t="s">
        <v>22</v>
      </c>
      <c r="C57" s="23">
        <v>893</v>
      </c>
      <c r="D57" s="23">
        <v>1051</v>
      </c>
      <c r="E57" s="23">
        <v>387.9</v>
      </c>
      <c r="F57" s="23">
        <v>288.5</v>
      </c>
      <c r="G57" s="23">
        <v>-31.5</v>
      </c>
      <c r="H57" s="23">
        <v>-131.9</v>
      </c>
      <c r="I57" s="23">
        <v>-315</v>
      </c>
      <c r="J57" s="23">
        <v>-1319</v>
      </c>
      <c r="K57" s="98">
        <v>-3.0099999999999998E-2</v>
      </c>
      <c r="L57" s="98">
        <v>-4.9617000000000004</v>
      </c>
      <c r="M57" s="98">
        <v>102.6784</v>
      </c>
      <c r="N57" s="98">
        <v>32.323700000000002</v>
      </c>
      <c r="O57" s="98">
        <v>59.443100000000001</v>
      </c>
      <c r="P57" s="98">
        <v>59.442999999999998</v>
      </c>
      <c r="Q57" s="66">
        <v>5.3373999999999997</v>
      </c>
      <c r="R57" s="66">
        <v>-10.324299999999999</v>
      </c>
      <c r="S57" s="23" t="s">
        <v>23</v>
      </c>
      <c r="T57" s="10"/>
      <c r="U57" s="1" t="str">
        <f t="shared" si="15"/>
        <v>C1</v>
      </c>
      <c r="V57" s="24" t="s">
        <v>22</v>
      </c>
      <c r="W57" s="86">
        <f>M57</f>
        <v>102.6784</v>
      </c>
      <c r="X57" s="86">
        <f>AVERAGE(O57:P57)</f>
        <v>59.443049999999999</v>
      </c>
      <c r="Y57" s="86">
        <f>N57</f>
        <v>32.323700000000002</v>
      </c>
      <c r="Z57" s="86">
        <f>Q57</f>
        <v>5.3373999999999997</v>
      </c>
      <c r="AA57" s="86">
        <f>R57</f>
        <v>-10.324299999999999</v>
      </c>
      <c r="AB57" s="24" t="str">
        <f>CONCATENATE("Gimbal_",U57)</f>
        <v>Gimbal_C1</v>
      </c>
      <c r="AC57" s="24" t="str">
        <f>CONCATENATE(B57,"_",U57)</f>
        <v>PR4_C1</v>
      </c>
      <c r="AD57" s="86">
        <v>102.803965205018</v>
      </c>
      <c r="AE57" s="86">
        <v>59.385116598056001</v>
      </c>
      <c r="AF57" s="86">
        <v>32.110591653657004</v>
      </c>
      <c r="AG57" s="27">
        <v>5.3418218830665101</v>
      </c>
      <c r="AH57" s="27">
        <v>-10.320505045093199</v>
      </c>
      <c r="AI57" s="24">
        <v>0</v>
      </c>
      <c r="AJ57" s="24" t="str">
        <f>CONCATENATE("Defocus_",U57)</f>
        <v>Defocus_C1</v>
      </c>
      <c r="AK57" s="24" t="str">
        <f>CONCATENATE(B57,"_",U57)</f>
        <v>PR4_C1</v>
      </c>
      <c r="AL57" s="24">
        <v>0</v>
      </c>
      <c r="AM57" s="24">
        <v>0</v>
      </c>
      <c r="AN57" s="86">
        <f>D57/1000</f>
        <v>1.0509999999999999</v>
      </c>
      <c r="AP57" s="24" t="str">
        <f>CONCATENATE("Image_",U57)</f>
        <v>Image_C1</v>
      </c>
      <c r="AQ57" s="24" t="str">
        <f>CONCATENATE(B57,"_",U57)</f>
        <v>PR4_C1</v>
      </c>
      <c r="AR57" s="86">
        <f>(F57-1)*0.01</f>
        <v>2.875</v>
      </c>
      <c r="AS57" s="86">
        <f>(E57-1)*0.01</f>
        <v>3.8689999999999998</v>
      </c>
      <c r="AT57" s="24">
        <f t="shared" si="16"/>
        <v>0</v>
      </c>
    </row>
    <row r="58" spans="1:47" x14ac:dyDescent="0.25">
      <c r="A58" s="10"/>
      <c r="B58" s="23" t="s">
        <v>24</v>
      </c>
      <c r="C58" s="23">
        <v>894</v>
      </c>
      <c r="D58" s="23">
        <v>1052</v>
      </c>
      <c r="E58" s="23">
        <v>392.3</v>
      </c>
      <c r="F58" s="23">
        <v>248.8</v>
      </c>
      <c r="G58" s="23">
        <v>-71.2</v>
      </c>
      <c r="H58" s="23">
        <v>-136.30000000000001</v>
      </c>
      <c r="I58" s="23">
        <v>-712</v>
      </c>
      <c r="J58" s="23">
        <v>-1363</v>
      </c>
      <c r="K58" s="98">
        <v>-2.6599999999999999E-2</v>
      </c>
      <c r="L58" s="98">
        <v>-4.9645000000000001</v>
      </c>
      <c r="M58" s="98">
        <v>-101.69670000000001</v>
      </c>
      <c r="N58" s="98">
        <v>32.329599999999999</v>
      </c>
      <c r="O58" s="98">
        <v>59.034399999999998</v>
      </c>
      <c r="P58" s="98">
        <v>59.034999999999997</v>
      </c>
      <c r="Q58" s="66">
        <v>5.3109000000000002</v>
      </c>
      <c r="R58" s="66">
        <v>10.3979</v>
      </c>
      <c r="S58" s="23" t="s">
        <v>25</v>
      </c>
      <c r="T58" s="10"/>
      <c r="U58" s="1" t="str">
        <f t="shared" si="15"/>
        <v>C1</v>
      </c>
      <c r="V58" s="24" t="s">
        <v>24</v>
      </c>
      <c r="W58" s="86">
        <f>M58</f>
        <v>-101.69670000000001</v>
      </c>
      <c r="X58" s="86">
        <f>AVERAGE(O58:P58)</f>
        <v>59.034700000000001</v>
      </c>
      <c r="Y58" s="86">
        <f>N58</f>
        <v>32.329599999999999</v>
      </c>
      <c r="Z58" s="86">
        <f>Q58</f>
        <v>5.3109000000000002</v>
      </c>
      <c r="AA58" s="86">
        <f>R58</f>
        <v>10.3979</v>
      </c>
      <c r="AB58" s="24" t="str">
        <f>CONCATENATE("Gimbal_",U58)</f>
        <v>Gimbal_C1</v>
      </c>
      <c r="AC58" s="24" t="str">
        <f>CONCATENATE(B58,"_",U58)</f>
        <v>PR5_C1</v>
      </c>
      <c r="AD58" s="86">
        <v>-101.70671097760599</v>
      </c>
      <c r="AE58" s="86">
        <v>59.014599873442101</v>
      </c>
      <c r="AF58" s="86">
        <v>32.192817207438502</v>
      </c>
      <c r="AG58" s="27">
        <v>5.3024784593209704</v>
      </c>
      <c r="AH58" s="27">
        <v>10.402630056238801</v>
      </c>
      <c r="AI58" s="24">
        <v>0</v>
      </c>
      <c r="AJ58" s="24" t="str">
        <f>CONCATENATE("Defocus_",U58)</f>
        <v>Defocus_C1</v>
      </c>
      <c r="AK58" s="24" t="str">
        <f>CONCATENATE(B58,"_",U58)</f>
        <v>PR5_C1</v>
      </c>
      <c r="AL58" s="24">
        <v>0</v>
      </c>
      <c r="AM58" s="24">
        <v>0</v>
      </c>
      <c r="AN58" s="86">
        <f>D58/1000</f>
        <v>1.052</v>
      </c>
      <c r="AP58" s="24" t="str">
        <f>CONCATENATE("Image_",U58)</f>
        <v>Image_C1</v>
      </c>
      <c r="AQ58" s="24" t="str">
        <f>CONCATENATE(B58,"_",U58)</f>
        <v>PR5_C1</v>
      </c>
      <c r="AR58" s="86">
        <f>(F58-1)*0.01</f>
        <v>2.4780000000000002</v>
      </c>
      <c r="AS58" s="86">
        <f>(E58-1)*0.01</f>
        <v>3.9130000000000003</v>
      </c>
      <c r="AT58" s="24">
        <f t="shared" si="16"/>
        <v>0</v>
      </c>
    </row>
    <row r="59" spans="1:47" x14ac:dyDescent="0.25">
      <c r="A59" s="10"/>
      <c r="B59" s="50" t="s">
        <v>18</v>
      </c>
      <c r="C59" s="50">
        <v>918</v>
      </c>
      <c r="D59" s="50">
        <v>946</v>
      </c>
      <c r="E59" s="50">
        <v>402.7</v>
      </c>
      <c r="F59" s="50">
        <v>273.2</v>
      </c>
      <c r="G59" s="50">
        <v>-46.8</v>
      </c>
      <c r="H59" s="50">
        <v>-146.69999999999999</v>
      </c>
      <c r="I59" s="50">
        <v>-468</v>
      </c>
      <c r="J59" s="50">
        <v>-1467</v>
      </c>
      <c r="K59" s="99">
        <v>-3.0599999999999999E-2</v>
      </c>
      <c r="L59" s="99">
        <v>-4.9602000000000004</v>
      </c>
      <c r="M59" s="99">
        <v>0.64900000000000002</v>
      </c>
      <c r="N59" s="99">
        <v>1.0852999999999999</v>
      </c>
      <c r="O59" s="99">
        <v>0.95030000000000003</v>
      </c>
      <c r="P59" s="99">
        <v>0.94979999999999998</v>
      </c>
      <c r="Q59" s="105">
        <v>6.6900000000000001E-2</v>
      </c>
      <c r="R59" s="105">
        <v>2.6100000000000002E-2</v>
      </c>
      <c r="S59" s="50" t="s">
        <v>28</v>
      </c>
      <c r="T59" s="10"/>
      <c r="U59" s="1" t="str">
        <f t="shared" si="15"/>
        <v>C1</v>
      </c>
      <c r="V59" s="28" t="s">
        <v>18</v>
      </c>
      <c r="W59" s="86">
        <f>M59</f>
        <v>0.64900000000000002</v>
      </c>
      <c r="X59" s="86">
        <f>AVERAGE(O59:P59)</f>
        <v>0.95005000000000006</v>
      </c>
      <c r="Y59" s="86">
        <f>N59</f>
        <v>1.0852999999999999</v>
      </c>
      <c r="Z59" s="86">
        <f>Q59</f>
        <v>6.6900000000000001E-2</v>
      </c>
      <c r="AA59" s="86">
        <f>R59</f>
        <v>2.6100000000000002E-2</v>
      </c>
      <c r="AB59" s="24" t="str">
        <f>CONCATENATE("Gimbal_",U59)</f>
        <v>Gimbal_C1</v>
      </c>
    </row>
    <row r="60" spans="1:47" s="61" customFormat="1" x14ac:dyDescent="0.25">
      <c r="A60" s="10"/>
      <c r="B60" s="57"/>
      <c r="C60" s="57"/>
      <c r="D60" s="57"/>
      <c r="E60" s="57"/>
      <c r="F60" s="57"/>
      <c r="G60" s="57"/>
      <c r="H60" s="57"/>
      <c r="I60" s="57"/>
      <c r="J60" s="57"/>
      <c r="K60" s="100"/>
      <c r="L60" s="100"/>
      <c r="M60" s="100"/>
      <c r="N60" s="100"/>
      <c r="O60" s="100"/>
      <c r="P60" s="100"/>
      <c r="Q60" s="106"/>
      <c r="R60" s="106"/>
      <c r="S60" s="57"/>
      <c r="T60" s="10"/>
      <c r="U60" s="62"/>
      <c r="V60" s="57"/>
      <c r="W60" s="85"/>
      <c r="X60" s="85"/>
      <c r="Y60" s="85"/>
      <c r="Z60" s="85"/>
      <c r="AA60" s="85"/>
      <c r="AB60" s="58" t="str">
        <f>CONCATENATE("Gimbal_",U60)</f>
        <v>Gimbal_</v>
      </c>
      <c r="AC60" s="58"/>
      <c r="AD60" s="85"/>
      <c r="AE60" s="85"/>
      <c r="AF60" s="85"/>
      <c r="AG60" s="89"/>
      <c r="AH60" s="89"/>
      <c r="AI60" s="58"/>
      <c r="AJ60" s="58"/>
      <c r="AK60" s="58"/>
      <c r="AL60" s="58"/>
      <c r="AM60" s="58"/>
      <c r="AN60" s="85"/>
      <c r="AO60" s="58"/>
      <c r="AP60" s="58"/>
      <c r="AQ60" s="58"/>
      <c r="AR60" s="85"/>
      <c r="AS60" s="85"/>
      <c r="AT60" s="58"/>
      <c r="AU60" s="58"/>
    </row>
    <row r="61" spans="1:47" x14ac:dyDescent="0.25">
      <c r="A61" s="10"/>
      <c r="B61" s="50" t="s">
        <v>18</v>
      </c>
      <c r="C61" s="50">
        <v>25</v>
      </c>
      <c r="D61" s="50">
        <v>27</v>
      </c>
      <c r="E61" s="50">
        <v>244</v>
      </c>
      <c r="F61" s="50">
        <v>308.3</v>
      </c>
      <c r="G61" s="50">
        <v>-11.7</v>
      </c>
      <c r="H61" s="50">
        <v>12</v>
      </c>
      <c r="I61" s="50">
        <v>-117</v>
      </c>
      <c r="J61" s="50">
        <v>120</v>
      </c>
      <c r="K61" s="99">
        <v>-3.0099999999999998E-2</v>
      </c>
      <c r="L61" s="99">
        <v>-4.9603999999999999</v>
      </c>
      <c r="M61" s="99">
        <v>0.79039999999999999</v>
      </c>
      <c r="N61" s="99">
        <v>-0.34549999999999997</v>
      </c>
      <c r="O61" s="99">
        <v>1.5705</v>
      </c>
      <c r="P61" s="99">
        <v>1.5709</v>
      </c>
      <c r="Q61" s="105">
        <v>3.73E-2</v>
      </c>
      <c r="R61" s="105">
        <v>3.5400000000000001E-2</v>
      </c>
      <c r="S61" s="50" t="s">
        <v>29</v>
      </c>
      <c r="T61" s="10"/>
      <c r="U61" s="4" t="s">
        <v>90</v>
      </c>
      <c r="V61" s="28" t="s">
        <v>18</v>
      </c>
      <c r="W61" s="86">
        <f>M61</f>
        <v>0.79039999999999999</v>
      </c>
      <c r="X61" s="86">
        <f>AVERAGE(O61:P61)</f>
        <v>1.5707</v>
      </c>
      <c r="Y61" s="86">
        <f>N61</f>
        <v>-0.34549999999999997</v>
      </c>
      <c r="Z61" s="86">
        <f>Q61</f>
        <v>3.73E-2</v>
      </c>
      <c r="AA61" s="86">
        <f>R61</f>
        <v>3.5400000000000001E-2</v>
      </c>
      <c r="AB61" s="24" t="str">
        <f>CONCATENATE("Gimbal_",U61)</f>
        <v>Gimbal_C2</v>
      </c>
      <c r="AC61" s="24" t="str">
        <f>CONCATENATE(B61,"_",U61)</f>
        <v>PR1_C2</v>
      </c>
      <c r="AD61" s="86">
        <v>0.81674190955025405</v>
      </c>
      <c r="AE61" s="86">
        <v>1.5365678372060401</v>
      </c>
      <c r="AF61" s="86">
        <v>-0.39845430516634101</v>
      </c>
      <c r="AG61" s="27">
        <v>3.5409386719856703E-2</v>
      </c>
      <c r="AH61" s="27">
        <v>3.46423109833554E-2</v>
      </c>
      <c r="AI61" s="24">
        <v>0</v>
      </c>
      <c r="AJ61" s="24" t="str">
        <f>CONCATENATE("Defocus_",U61)</f>
        <v>Defocus_C2</v>
      </c>
      <c r="AK61" s="24" t="str">
        <f>CONCATENATE(B61,"_",U61)</f>
        <v>PR1_C2</v>
      </c>
      <c r="AL61" s="24">
        <v>0</v>
      </c>
      <c r="AM61" s="24">
        <v>0</v>
      </c>
      <c r="AN61" s="86">
        <f>D61/1000</f>
        <v>2.7E-2</v>
      </c>
      <c r="AP61" s="24" t="str">
        <f>CONCATENATE("Image_",U61)</f>
        <v>Image_C2</v>
      </c>
      <c r="AQ61" s="24" t="str">
        <f>CONCATENATE(B61,"_",U61)</f>
        <v>PR1_C2</v>
      </c>
      <c r="AR61" s="86">
        <f>(F61-1)*0.01</f>
        <v>3.0730000000000004</v>
      </c>
      <c r="AS61" s="86">
        <f>(E61-1)*0.01</f>
        <v>2.4300000000000002</v>
      </c>
      <c r="AT61" s="24">
        <f t="shared" si="16"/>
        <v>0</v>
      </c>
    </row>
    <row r="62" spans="1:47" x14ac:dyDescent="0.25">
      <c r="A62" s="10"/>
      <c r="B62" s="50" t="s">
        <v>26</v>
      </c>
      <c r="C62" s="50">
        <v>62</v>
      </c>
      <c r="D62" s="50">
        <v>64</v>
      </c>
      <c r="E62" s="50">
        <v>229.1</v>
      </c>
      <c r="F62" s="50">
        <v>301.89999999999998</v>
      </c>
      <c r="G62" s="50">
        <v>-18.100000000000001</v>
      </c>
      <c r="H62" s="50">
        <v>26.9</v>
      </c>
      <c r="I62" s="50">
        <v>-181</v>
      </c>
      <c r="J62" s="50">
        <v>269</v>
      </c>
      <c r="K62" s="99">
        <v>-2.63E-2</v>
      </c>
      <c r="L62" s="99">
        <v>-4.9641999999999999</v>
      </c>
      <c r="M62" s="99">
        <v>-109.60380000000001</v>
      </c>
      <c r="N62" s="99">
        <v>22.347300000000001</v>
      </c>
      <c r="O62" s="99">
        <v>-45.547199999999997</v>
      </c>
      <c r="P62" s="99">
        <v>-45.546599999999998</v>
      </c>
      <c r="Q62" s="105">
        <v>-4.9017999999999997</v>
      </c>
      <c r="R62" s="105">
        <v>10.6828</v>
      </c>
      <c r="S62" s="50" t="s">
        <v>33</v>
      </c>
      <c r="T62" s="10"/>
      <c r="U62" s="1" t="str">
        <f>U61</f>
        <v>C2</v>
      </c>
      <c r="V62" s="28" t="s">
        <v>26</v>
      </c>
      <c r="W62" s="86">
        <f>M62</f>
        <v>-109.60380000000001</v>
      </c>
      <c r="X62" s="86">
        <f>AVERAGE(O62:P62)</f>
        <v>-45.546899999999994</v>
      </c>
      <c r="Y62" s="86">
        <f>N62</f>
        <v>22.347300000000001</v>
      </c>
      <c r="Z62" s="86">
        <f>Q62</f>
        <v>-4.9017999999999997</v>
      </c>
      <c r="AA62" s="86">
        <f>R62</f>
        <v>10.6828</v>
      </c>
      <c r="AB62" s="24" t="str">
        <f>CONCATENATE("Gimbal_",U62)</f>
        <v>Gimbal_C2</v>
      </c>
      <c r="AC62" s="24" t="str">
        <f>CONCATENATE(B62,"_",U62)</f>
        <v>PR2_C2</v>
      </c>
      <c r="AD62" s="86">
        <v>-109.632098267895</v>
      </c>
      <c r="AE62" s="86">
        <v>-45.615193695630303</v>
      </c>
      <c r="AF62" s="86">
        <v>22.3017426311105</v>
      </c>
      <c r="AG62" s="27">
        <v>-4.9090791353055696</v>
      </c>
      <c r="AH62" s="27">
        <v>10.6798506908512</v>
      </c>
      <c r="AI62" s="24">
        <v>0</v>
      </c>
      <c r="AJ62" s="24" t="str">
        <f>CONCATENATE("Defocus_",U62)</f>
        <v>Defocus_C2</v>
      </c>
      <c r="AK62" s="24" t="str">
        <f>CONCATENATE(B62,"_",U62)</f>
        <v>PR2_C2</v>
      </c>
      <c r="AL62" s="24">
        <v>0</v>
      </c>
      <c r="AM62" s="24">
        <v>0</v>
      </c>
      <c r="AN62" s="86">
        <f>D62/1000</f>
        <v>6.4000000000000001E-2</v>
      </c>
      <c r="AP62" s="24" t="str">
        <f>CONCATENATE("Image_",U62)</f>
        <v>Image_C2</v>
      </c>
      <c r="AQ62" s="24" t="str">
        <f>CONCATENATE(B62,"_",U62)</f>
        <v>PR2_C2</v>
      </c>
      <c r="AR62" s="86">
        <f>(F62-1)*0.01</f>
        <v>3.0089999999999999</v>
      </c>
      <c r="AS62" s="86">
        <f>(E62-1)*0.01</f>
        <v>2.2810000000000001</v>
      </c>
      <c r="AT62" s="24">
        <f t="shared" si="16"/>
        <v>0</v>
      </c>
    </row>
    <row r="63" spans="1:47" x14ac:dyDescent="0.25">
      <c r="A63" s="10"/>
      <c r="B63" s="50" t="s">
        <v>20</v>
      </c>
      <c r="C63" s="50">
        <v>-1</v>
      </c>
      <c r="D63" s="50">
        <v>0</v>
      </c>
      <c r="E63" s="50">
        <v>238.9</v>
      </c>
      <c r="F63" s="50">
        <v>307</v>
      </c>
      <c r="G63" s="50">
        <v>-13</v>
      </c>
      <c r="H63" s="50">
        <v>17.100000000000001</v>
      </c>
      <c r="I63" s="50">
        <v>-130</v>
      </c>
      <c r="J63" s="50">
        <v>171</v>
      </c>
      <c r="K63" s="99">
        <v>-3.2000000000000001E-2</v>
      </c>
      <c r="L63" s="99">
        <v>-4.9623999999999997</v>
      </c>
      <c r="M63" s="99">
        <v>111.0682</v>
      </c>
      <c r="N63" s="99">
        <v>22.117799999999999</v>
      </c>
      <c r="O63" s="99">
        <v>-45.008200000000002</v>
      </c>
      <c r="P63" s="99">
        <v>-45.008299999999998</v>
      </c>
      <c r="Q63" s="105">
        <v>-4.8592000000000004</v>
      </c>
      <c r="R63" s="105">
        <v>-10.5975</v>
      </c>
      <c r="S63" s="50" t="s">
        <v>30</v>
      </c>
      <c r="T63" s="10"/>
      <c r="U63" s="1" t="str">
        <f t="shared" ref="U63:U66" si="17">U62</f>
        <v>C2</v>
      </c>
      <c r="V63" s="28" t="s">
        <v>20</v>
      </c>
      <c r="W63" s="86">
        <f>M63</f>
        <v>111.0682</v>
      </c>
      <c r="X63" s="86">
        <f>AVERAGE(O63:P63)</f>
        <v>-45.008250000000004</v>
      </c>
      <c r="Y63" s="86">
        <f>N63</f>
        <v>22.117799999999999</v>
      </c>
      <c r="Z63" s="86">
        <f>Q63</f>
        <v>-4.8592000000000004</v>
      </c>
      <c r="AA63" s="86">
        <f>R63</f>
        <v>-10.5975</v>
      </c>
      <c r="AB63" s="24" t="str">
        <f>CONCATENATE("Gimbal_",U63)</f>
        <v>Gimbal_C2</v>
      </c>
      <c r="AC63" s="24" t="str">
        <f>CONCATENATE(B63,"_",U63)</f>
        <v>PR3_C2</v>
      </c>
      <c r="AD63" s="86">
        <v>111.18609183103401</v>
      </c>
      <c r="AE63" s="86">
        <v>-45.117070776165498</v>
      </c>
      <c r="AF63" s="86">
        <v>21.990376600900799</v>
      </c>
      <c r="AG63" s="27">
        <v>-4.8532905031501103</v>
      </c>
      <c r="AH63" s="27">
        <v>-10.601639266898101</v>
      </c>
      <c r="AI63" s="24">
        <v>0</v>
      </c>
      <c r="AJ63" s="24" t="str">
        <f>CONCATENATE("Defocus_",U63)</f>
        <v>Defocus_C2</v>
      </c>
      <c r="AK63" s="24" t="str">
        <f>CONCATENATE(B63,"_",U63)</f>
        <v>PR3_C2</v>
      </c>
      <c r="AL63" s="24">
        <v>0</v>
      </c>
      <c r="AM63" s="24">
        <v>0</v>
      </c>
      <c r="AN63" s="86">
        <f>D63/1000</f>
        <v>0</v>
      </c>
      <c r="AP63" s="24" t="str">
        <f>CONCATENATE("Image_",U63)</f>
        <v>Image_C2</v>
      </c>
      <c r="AQ63" s="24" t="str">
        <f>CONCATENATE(B63,"_",U63)</f>
        <v>PR3_C2</v>
      </c>
      <c r="AR63" s="86">
        <f>(F63-1)*0.01</f>
        <v>3.06</v>
      </c>
      <c r="AS63" s="86">
        <f>(E63-1)*0.01</f>
        <v>2.379</v>
      </c>
      <c r="AT63" s="24">
        <f t="shared" si="16"/>
        <v>0</v>
      </c>
    </row>
    <row r="64" spans="1:47" x14ac:dyDescent="0.25">
      <c r="A64" s="10"/>
      <c r="B64" s="50" t="s">
        <v>22</v>
      </c>
      <c r="C64" s="50">
        <v>37</v>
      </c>
      <c r="D64" s="50">
        <v>45</v>
      </c>
      <c r="E64" s="50">
        <v>234.1</v>
      </c>
      <c r="F64" s="50">
        <v>310.10000000000002</v>
      </c>
      <c r="G64" s="50">
        <v>-9.9</v>
      </c>
      <c r="H64" s="50">
        <v>21.9</v>
      </c>
      <c r="I64" s="50">
        <v>-99</v>
      </c>
      <c r="J64" s="50">
        <v>219</v>
      </c>
      <c r="K64" s="99">
        <v>-3.1699999999999999E-2</v>
      </c>
      <c r="L64" s="99">
        <v>-4.9637000000000002</v>
      </c>
      <c r="M64" s="99">
        <v>102.82429999999999</v>
      </c>
      <c r="N64" s="99">
        <v>30.841799999999999</v>
      </c>
      <c r="O64" s="99">
        <v>60.076900000000002</v>
      </c>
      <c r="P64" s="99">
        <v>60.077199999999998</v>
      </c>
      <c r="Q64" s="105">
        <v>5.3079999999999998</v>
      </c>
      <c r="R64" s="105">
        <v>-10.3161</v>
      </c>
      <c r="S64" s="50" t="s">
        <v>31</v>
      </c>
      <c r="T64" s="10"/>
      <c r="U64" s="1" t="str">
        <f t="shared" si="17"/>
        <v>C2</v>
      </c>
      <c r="V64" s="28" t="s">
        <v>22</v>
      </c>
      <c r="W64" s="86">
        <f>M64</f>
        <v>102.82429999999999</v>
      </c>
      <c r="X64" s="86">
        <f>AVERAGE(O64:P64)</f>
        <v>60.07705</v>
      </c>
      <c r="Y64" s="86">
        <f>N64</f>
        <v>30.841799999999999</v>
      </c>
      <c r="Z64" s="86">
        <f>Q64</f>
        <v>5.3079999999999998</v>
      </c>
      <c r="AA64" s="86">
        <f>R64</f>
        <v>-10.3161</v>
      </c>
      <c r="AB64" s="24" t="str">
        <f>CONCATENATE("Gimbal_",U64)</f>
        <v>Gimbal_C2</v>
      </c>
      <c r="AC64" s="24" t="str">
        <f>CONCATENATE(B64,"_",U64)</f>
        <v>PR4_C2</v>
      </c>
      <c r="AD64" s="86">
        <v>102.94865337818599</v>
      </c>
      <c r="AE64" s="86">
        <v>60.021225868034797</v>
      </c>
      <c r="AF64" s="86">
        <v>30.632270647149699</v>
      </c>
      <c r="AG64" s="27">
        <v>5.3123967265341703</v>
      </c>
      <c r="AH64" s="27">
        <v>-10.3123073547285</v>
      </c>
      <c r="AI64" s="24">
        <v>0</v>
      </c>
      <c r="AJ64" s="24" t="str">
        <f>CONCATENATE("Defocus_",U64)</f>
        <v>Defocus_C2</v>
      </c>
      <c r="AK64" s="24" t="str">
        <f>CONCATENATE(B64,"_",U64)</f>
        <v>PR4_C2</v>
      </c>
      <c r="AL64" s="24">
        <v>0</v>
      </c>
      <c r="AM64" s="24">
        <v>0</v>
      </c>
      <c r="AN64" s="86">
        <f>D64/1000</f>
        <v>4.4999999999999998E-2</v>
      </c>
      <c r="AP64" s="24" t="str">
        <f>CONCATENATE("Image_",U64)</f>
        <v>Image_C2</v>
      </c>
      <c r="AQ64" s="24" t="str">
        <f>CONCATENATE(B64,"_",U64)</f>
        <v>PR4_C2</v>
      </c>
      <c r="AR64" s="86">
        <f>(F64-1)*0.01</f>
        <v>3.0910000000000002</v>
      </c>
      <c r="AS64" s="86">
        <f>(E64-1)*0.01</f>
        <v>2.331</v>
      </c>
      <c r="AT64" s="24">
        <f t="shared" si="16"/>
        <v>0</v>
      </c>
    </row>
    <row r="65" spans="1:47" x14ac:dyDescent="0.25">
      <c r="A65" s="10"/>
      <c r="B65" s="50" t="s">
        <v>24</v>
      </c>
      <c r="C65" s="50">
        <v>-4</v>
      </c>
      <c r="D65" s="50">
        <v>-3</v>
      </c>
      <c r="E65" s="50">
        <v>240.9</v>
      </c>
      <c r="F65" s="50">
        <v>303.89999999999998</v>
      </c>
      <c r="G65" s="50">
        <v>-16.100000000000001</v>
      </c>
      <c r="H65" s="50">
        <v>15.1</v>
      </c>
      <c r="I65" s="50">
        <v>-161</v>
      </c>
      <c r="J65" s="50">
        <v>151</v>
      </c>
      <c r="K65" s="99">
        <v>-2.75E-2</v>
      </c>
      <c r="L65" s="99">
        <v>-4.9665999999999997</v>
      </c>
      <c r="M65" s="99">
        <v>-101.5449</v>
      </c>
      <c r="N65" s="99">
        <v>30.8795</v>
      </c>
      <c r="O65" s="99">
        <v>59.672899999999998</v>
      </c>
      <c r="P65" s="99">
        <v>59.673099999999998</v>
      </c>
      <c r="Q65" s="105">
        <v>5.2817999999999996</v>
      </c>
      <c r="R65" s="105">
        <v>10.405099999999999</v>
      </c>
      <c r="S65" s="50" t="s">
        <v>32</v>
      </c>
      <c r="T65" s="10"/>
      <c r="U65" s="1" t="str">
        <f t="shared" si="17"/>
        <v>C2</v>
      </c>
      <c r="V65" s="28" t="s">
        <v>24</v>
      </c>
      <c r="W65" s="86">
        <f>M65</f>
        <v>-101.5449</v>
      </c>
      <c r="X65" s="86">
        <f>AVERAGE(O65:P65)</f>
        <v>59.673000000000002</v>
      </c>
      <c r="Y65" s="86">
        <f>N65</f>
        <v>30.8795</v>
      </c>
      <c r="Z65" s="86">
        <f>Q65</f>
        <v>5.2817999999999996</v>
      </c>
      <c r="AA65" s="86">
        <f>R65</f>
        <v>10.405099999999999</v>
      </c>
      <c r="AB65" s="24" t="str">
        <f>CONCATENATE("Gimbal_",U65)</f>
        <v>Gimbal_C2</v>
      </c>
      <c r="AC65" s="24" t="str">
        <f>CONCATENATE(B65,"_",U65)</f>
        <v>PR5_C2</v>
      </c>
      <c r="AD65" s="86">
        <v>-101.556090114231</v>
      </c>
      <c r="AE65" s="86">
        <v>59.654972734904497</v>
      </c>
      <c r="AF65" s="86">
        <v>30.746205541314101</v>
      </c>
      <c r="AG65" s="27">
        <v>5.27335354412795</v>
      </c>
      <c r="AH65" s="27">
        <v>10.4098277468463</v>
      </c>
      <c r="AI65" s="24">
        <v>0</v>
      </c>
      <c r="AJ65" s="24" t="str">
        <f>CONCATENATE("Defocus_",U65)</f>
        <v>Defocus_C2</v>
      </c>
      <c r="AK65" s="24" t="str">
        <f>CONCATENATE(B65,"_",U65)</f>
        <v>PR5_C2</v>
      </c>
      <c r="AL65" s="24">
        <v>0</v>
      </c>
      <c r="AM65" s="24">
        <v>0</v>
      </c>
      <c r="AN65" s="86">
        <f>D65/1000</f>
        <v>-3.0000000000000001E-3</v>
      </c>
      <c r="AP65" s="24" t="str">
        <f>CONCATENATE("Image_",U65)</f>
        <v>Image_C2</v>
      </c>
      <c r="AQ65" s="24" t="str">
        <f>CONCATENATE(B65,"_",U65)</f>
        <v>PR5_C2</v>
      </c>
      <c r="AR65" s="86">
        <f>(F65-1)*0.01</f>
        <v>3.0289999999999999</v>
      </c>
      <c r="AS65" s="86">
        <f>(E65-1)*0.01</f>
        <v>2.399</v>
      </c>
      <c r="AT65" s="24">
        <f t="shared" si="16"/>
        <v>0</v>
      </c>
    </row>
    <row r="66" spans="1:47" x14ac:dyDescent="0.25">
      <c r="A66" s="10"/>
      <c r="B66" s="50" t="s">
        <v>18</v>
      </c>
      <c r="C66" s="50">
        <v>25</v>
      </c>
      <c r="D66" s="50">
        <v>26</v>
      </c>
      <c r="E66" s="50">
        <v>242.3</v>
      </c>
      <c r="F66" s="50">
        <v>309.89999999999998</v>
      </c>
      <c r="G66" s="50">
        <v>-10.1</v>
      </c>
      <c r="H66" s="50">
        <v>13.7</v>
      </c>
      <c r="I66" s="50">
        <v>-101</v>
      </c>
      <c r="J66" s="50">
        <v>137</v>
      </c>
      <c r="K66" s="99">
        <v>-3.1099999999999999E-2</v>
      </c>
      <c r="L66" s="99">
        <v>-4.9608999999999996</v>
      </c>
      <c r="M66" s="99">
        <v>0.79220000000000002</v>
      </c>
      <c r="N66" s="99">
        <v>-0.34699999999999998</v>
      </c>
      <c r="O66" s="99">
        <v>1.5713999999999999</v>
      </c>
      <c r="P66" s="99">
        <v>1.5706</v>
      </c>
      <c r="Q66" s="105">
        <v>3.6900000000000002E-2</v>
      </c>
      <c r="R66" s="105">
        <v>3.4599999999999999E-2</v>
      </c>
      <c r="S66" s="50" t="s">
        <v>34</v>
      </c>
      <c r="T66" s="10"/>
      <c r="U66" s="1" t="str">
        <f t="shared" si="17"/>
        <v>C2</v>
      </c>
      <c r="V66" s="28" t="s">
        <v>18</v>
      </c>
      <c r="W66" s="86">
        <f>M66</f>
        <v>0.79220000000000002</v>
      </c>
      <c r="X66" s="86">
        <f>AVERAGE(O66:P66)</f>
        <v>1.571</v>
      </c>
      <c r="Y66" s="86">
        <f>N66</f>
        <v>-0.34699999999999998</v>
      </c>
      <c r="Z66" s="86">
        <f>Q66</f>
        <v>3.6900000000000002E-2</v>
      </c>
      <c r="AA66" s="86">
        <f>R66</f>
        <v>3.4599999999999999E-2</v>
      </c>
      <c r="AB66" s="24" t="str">
        <f>CONCATENATE("Gimbal_",U66)</f>
        <v>Gimbal_C2</v>
      </c>
    </row>
    <row r="67" spans="1:47" s="61" customFormat="1" x14ac:dyDescent="0.25">
      <c r="A67" s="10"/>
      <c r="B67" s="57"/>
      <c r="C67" s="57"/>
      <c r="D67" s="57"/>
      <c r="E67" s="57"/>
      <c r="F67" s="57"/>
      <c r="G67" s="57"/>
      <c r="H67" s="57"/>
      <c r="I67" s="57"/>
      <c r="J67" s="57"/>
      <c r="K67" s="100"/>
      <c r="L67" s="100"/>
      <c r="M67" s="100"/>
      <c r="N67" s="100"/>
      <c r="O67" s="100"/>
      <c r="P67" s="100"/>
      <c r="Q67" s="106"/>
      <c r="R67" s="106"/>
      <c r="S67" s="57"/>
      <c r="T67" s="10"/>
      <c r="U67" s="63"/>
      <c r="V67" s="57"/>
      <c r="W67" s="85"/>
      <c r="X67" s="85"/>
      <c r="Y67" s="85"/>
      <c r="Z67" s="85"/>
      <c r="AA67" s="85"/>
      <c r="AB67" s="58" t="str">
        <f>CONCATENATE("Gimbal_",U67)</f>
        <v>Gimbal_</v>
      </c>
      <c r="AC67" s="58"/>
      <c r="AD67" s="85"/>
      <c r="AE67" s="85"/>
      <c r="AF67" s="85"/>
      <c r="AG67" s="89"/>
      <c r="AH67" s="89"/>
      <c r="AI67" s="58"/>
      <c r="AJ67" s="58"/>
      <c r="AK67" s="58"/>
      <c r="AL67" s="58"/>
      <c r="AM67" s="58"/>
      <c r="AN67" s="85"/>
      <c r="AO67" s="58"/>
      <c r="AP67" s="58"/>
      <c r="AQ67" s="58"/>
      <c r="AR67" s="85"/>
      <c r="AS67" s="85"/>
      <c r="AT67" s="58"/>
      <c r="AU67" s="58"/>
    </row>
    <row r="68" spans="1:47" x14ac:dyDescent="0.25">
      <c r="A68" s="10"/>
      <c r="B68" s="50" t="s">
        <v>18</v>
      </c>
      <c r="C68" s="50">
        <v>-30</v>
      </c>
      <c r="D68" s="50">
        <v>-31</v>
      </c>
      <c r="E68" s="50">
        <v>250</v>
      </c>
      <c r="F68" s="50">
        <v>313.89999999999998</v>
      </c>
      <c r="G68" s="50">
        <v>-6.1</v>
      </c>
      <c r="H68" s="50">
        <v>6</v>
      </c>
      <c r="I68" s="50">
        <v>-61</v>
      </c>
      <c r="J68" s="50">
        <v>60</v>
      </c>
      <c r="K68" s="99">
        <v>-3.1800000000000002E-2</v>
      </c>
      <c r="L68" s="99">
        <v>-4.9610000000000003</v>
      </c>
      <c r="M68" s="99">
        <v>0.85099999999999998</v>
      </c>
      <c r="N68" s="99">
        <v>-0.3866</v>
      </c>
      <c r="O68" s="99">
        <v>1.556</v>
      </c>
      <c r="P68" s="99">
        <v>1.5568</v>
      </c>
      <c r="Q68" s="105">
        <v>3.9699999999999999E-2</v>
      </c>
      <c r="R68" s="105">
        <v>3.39E-2</v>
      </c>
      <c r="S68" s="50" t="s">
        <v>35</v>
      </c>
      <c r="T68" s="10"/>
      <c r="U68" s="5" t="s">
        <v>91</v>
      </c>
      <c r="V68" s="28" t="s">
        <v>18</v>
      </c>
      <c r="W68" s="86">
        <f>M68</f>
        <v>0.85099999999999998</v>
      </c>
      <c r="X68" s="86">
        <f>AVERAGE(O68:P68)</f>
        <v>1.5564</v>
      </c>
      <c r="Y68" s="86">
        <f>N68</f>
        <v>-0.3866</v>
      </c>
      <c r="Z68" s="86">
        <f>Q68</f>
        <v>3.9699999999999999E-2</v>
      </c>
      <c r="AA68" s="86">
        <f>R68</f>
        <v>3.39E-2</v>
      </c>
      <c r="AB68" s="24" t="str">
        <f>CONCATENATE("Gimbal_",U68)</f>
        <v>Gimbal_C3</v>
      </c>
      <c r="AC68" s="24" t="str">
        <f>CONCATENATE(B68,"_",U68)</f>
        <v>PR1_C3</v>
      </c>
      <c r="AD68" s="86">
        <v>0.87734457464250704</v>
      </c>
      <c r="AE68" s="86">
        <v>1.5222970364123101</v>
      </c>
      <c r="AF68" s="86">
        <v>-0.439457412058951</v>
      </c>
      <c r="AG68" s="27">
        <v>3.7809395994012701E-2</v>
      </c>
      <c r="AH68" s="27">
        <v>3.3145342801366003E-2</v>
      </c>
      <c r="AI68" s="24">
        <v>0</v>
      </c>
      <c r="AJ68" s="24" t="str">
        <f>CONCATENATE("Defocus_",U68)</f>
        <v>Defocus_C3</v>
      </c>
      <c r="AK68" s="24" t="str">
        <f>CONCATENATE(B68,"_",U68)</f>
        <v>PR1_C3</v>
      </c>
      <c r="AL68" s="24">
        <v>0</v>
      </c>
      <c r="AM68" s="24">
        <v>0</v>
      </c>
      <c r="AN68" s="86">
        <f>D68/1000</f>
        <v>-3.1E-2</v>
      </c>
      <c r="AP68" s="24" t="str">
        <f>CONCATENATE("Image_",U68)</f>
        <v>Image_C3</v>
      </c>
      <c r="AQ68" s="24" t="str">
        <f>CONCATENATE(B68,"_",U68)</f>
        <v>PR1_C3</v>
      </c>
      <c r="AR68" s="86">
        <f>(F68-1)*0.01</f>
        <v>3.129</v>
      </c>
      <c r="AS68" s="86">
        <f>(E68-1)*0.01</f>
        <v>2.4900000000000002</v>
      </c>
      <c r="AT68" s="24">
        <f t="shared" si="16"/>
        <v>0</v>
      </c>
    </row>
    <row r="69" spans="1:47" x14ac:dyDescent="0.25">
      <c r="A69" s="10"/>
      <c r="B69" s="50" t="s">
        <v>26</v>
      </c>
      <c r="C69" s="50">
        <v>13</v>
      </c>
      <c r="D69" s="50">
        <v>14</v>
      </c>
      <c r="E69" s="50">
        <v>236</v>
      </c>
      <c r="F69" s="50">
        <v>308</v>
      </c>
      <c r="G69" s="50">
        <v>-12</v>
      </c>
      <c r="H69" s="50">
        <v>20</v>
      </c>
      <c r="I69" s="50">
        <v>-120</v>
      </c>
      <c r="J69" s="50">
        <v>200</v>
      </c>
      <c r="K69" s="99">
        <v>-2.5499999999999998E-2</v>
      </c>
      <c r="L69" s="99">
        <v>-4.9641000000000002</v>
      </c>
      <c r="M69" s="99">
        <v>-109.5453</v>
      </c>
      <c r="N69" s="99">
        <v>22.308</v>
      </c>
      <c r="O69" s="99">
        <v>-45.562100000000001</v>
      </c>
      <c r="P69" s="99">
        <v>-45.562800000000003</v>
      </c>
      <c r="Q69" s="105">
        <v>-4.8987999999999996</v>
      </c>
      <c r="R69" s="105">
        <v>10.681699999999999</v>
      </c>
      <c r="S69" s="50" t="s">
        <v>39</v>
      </c>
      <c r="T69" s="10"/>
      <c r="U69" s="1" t="str">
        <f>U68</f>
        <v>C3</v>
      </c>
      <c r="V69" s="28" t="s">
        <v>26</v>
      </c>
      <c r="W69" s="86">
        <f>M69</f>
        <v>-109.5453</v>
      </c>
      <c r="X69" s="86">
        <f>AVERAGE(O69:P69)</f>
        <v>-45.562449999999998</v>
      </c>
      <c r="Y69" s="86">
        <f>N69</f>
        <v>22.308</v>
      </c>
      <c r="Z69" s="86">
        <f>Q69</f>
        <v>-4.8987999999999996</v>
      </c>
      <c r="AA69" s="86">
        <f>R69</f>
        <v>10.681699999999999</v>
      </c>
      <c r="AB69" s="24" t="str">
        <f>CONCATENATE("Gimbal_",U69)</f>
        <v>Gimbal_C3</v>
      </c>
      <c r="AC69" s="24" t="str">
        <f>CONCATENATE(B69,"_",U69)</f>
        <v>PR2_C3</v>
      </c>
      <c r="AD69" s="86">
        <v>-109.573595424902</v>
      </c>
      <c r="AE69" s="86">
        <v>-45.630716982617201</v>
      </c>
      <c r="AF69" s="86">
        <v>22.262536174255199</v>
      </c>
      <c r="AG69" s="27">
        <v>-4.90607843683991</v>
      </c>
      <c r="AH69" s="27">
        <v>10.678749113114501</v>
      </c>
      <c r="AI69" s="24">
        <v>0</v>
      </c>
      <c r="AJ69" s="24" t="str">
        <f>CONCATENATE("Defocus_",U69)</f>
        <v>Defocus_C3</v>
      </c>
      <c r="AK69" s="24" t="str">
        <f>CONCATENATE(B69,"_",U69)</f>
        <v>PR2_C3</v>
      </c>
      <c r="AL69" s="24">
        <v>0</v>
      </c>
      <c r="AM69" s="24">
        <v>0</v>
      </c>
      <c r="AN69" s="86">
        <f>D69/1000</f>
        <v>1.4E-2</v>
      </c>
      <c r="AP69" s="24" t="str">
        <f>CONCATENATE("Image_",U69)</f>
        <v>Image_C3</v>
      </c>
      <c r="AQ69" s="24" t="str">
        <f>CONCATENATE(B69,"_",U69)</f>
        <v>PR2_C3</v>
      </c>
      <c r="AR69" s="86">
        <f>(F69-1)*0.01</f>
        <v>3.0700000000000003</v>
      </c>
      <c r="AS69" s="86">
        <f>(E69-1)*0.01</f>
        <v>2.35</v>
      </c>
      <c r="AT69" s="24">
        <f t="shared" si="16"/>
        <v>0</v>
      </c>
    </row>
    <row r="70" spans="1:47" x14ac:dyDescent="0.25">
      <c r="A70" s="10"/>
      <c r="B70" s="50" t="s">
        <v>20</v>
      </c>
      <c r="C70" s="50">
        <v>-31</v>
      </c>
      <c r="D70" s="50">
        <v>-31</v>
      </c>
      <c r="E70" s="50">
        <v>246.3</v>
      </c>
      <c r="F70" s="50">
        <v>318.5</v>
      </c>
      <c r="G70" s="50">
        <v>-1.5</v>
      </c>
      <c r="H70" s="50">
        <v>9.6999999999999993</v>
      </c>
      <c r="I70" s="50">
        <v>-15</v>
      </c>
      <c r="J70" s="50">
        <v>97</v>
      </c>
      <c r="K70" s="99">
        <v>-3.1300000000000001E-2</v>
      </c>
      <c r="L70" s="99">
        <v>-4.9629000000000003</v>
      </c>
      <c r="M70" s="99">
        <v>111.1318</v>
      </c>
      <c r="N70" s="99">
        <v>22.085899999999999</v>
      </c>
      <c r="O70" s="99">
        <v>-45.027999999999999</v>
      </c>
      <c r="P70" s="99">
        <v>-45.027799999999999</v>
      </c>
      <c r="Q70" s="105">
        <v>-4.8569000000000004</v>
      </c>
      <c r="R70" s="105">
        <v>-10.597899999999999</v>
      </c>
      <c r="S70" s="50" t="s">
        <v>36</v>
      </c>
      <c r="T70" s="10"/>
      <c r="U70" s="1" t="str">
        <f t="shared" ref="U70:U73" si="18">U69</f>
        <v>C3</v>
      </c>
      <c r="V70" s="28" t="s">
        <v>20</v>
      </c>
      <c r="W70" s="86">
        <f>M70</f>
        <v>111.1318</v>
      </c>
      <c r="X70" s="86">
        <f>AVERAGE(O70:P70)</f>
        <v>-45.027900000000002</v>
      </c>
      <c r="Y70" s="86">
        <f>N70</f>
        <v>22.085899999999999</v>
      </c>
      <c r="Z70" s="86">
        <f>Q70</f>
        <v>-4.8569000000000004</v>
      </c>
      <c r="AA70" s="86">
        <f>R70</f>
        <v>-10.597899999999999</v>
      </c>
      <c r="AB70" s="24" t="str">
        <f>CONCATENATE("Gimbal_",U70)</f>
        <v>Gimbal_C3</v>
      </c>
      <c r="AC70" s="24" t="str">
        <f>CONCATENATE(B70,"_",U70)</f>
        <v>PR3_C3</v>
      </c>
      <c r="AD70" s="86">
        <v>111.24970455530701</v>
      </c>
      <c r="AE70" s="86">
        <v>-45.136706231685999</v>
      </c>
      <c r="AF70" s="86">
        <v>21.958550649193501</v>
      </c>
      <c r="AG70" s="27">
        <v>-4.8509903497614602</v>
      </c>
      <c r="AH70" s="27">
        <v>-10.6020401720245</v>
      </c>
      <c r="AI70" s="24">
        <v>0</v>
      </c>
      <c r="AJ70" s="24" t="str">
        <f>CONCATENATE("Defocus_",U70)</f>
        <v>Defocus_C3</v>
      </c>
      <c r="AK70" s="24" t="str">
        <f>CONCATENATE(B70,"_",U70)</f>
        <v>PR3_C3</v>
      </c>
      <c r="AL70" s="24">
        <v>0</v>
      </c>
      <c r="AM70" s="24">
        <v>0</v>
      </c>
      <c r="AN70" s="86">
        <f>D70/1000</f>
        <v>-3.1E-2</v>
      </c>
      <c r="AP70" s="24" t="str">
        <f>CONCATENATE("Image_",U70)</f>
        <v>Image_C3</v>
      </c>
      <c r="AQ70" s="24" t="str">
        <f>CONCATENATE(B70,"_",U70)</f>
        <v>PR3_C3</v>
      </c>
      <c r="AR70" s="86">
        <f>(F70-1)*0.01</f>
        <v>3.1750000000000003</v>
      </c>
      <c r="AS70" s="86">
        <f>(E70-1)*0.01</f>
        <v>2.4530000000000003</v>
      </c>
      <c r="AT70" s="24">
        <f t="shared" si="16"/>
        <v>0</v>
      </c>
    </row>
    <row r="71" spans="1:47" x14ac:dyDescent="0.25">
      <c r="A71" s="10"/>
      <c r="B71" s="50" t="s">
        <v>22</v>
      </c>
      <c r="C71" s="50">
        <v>-4</v>
      </c>
      <c r="D71" s="50">
        <v>-3</v>
      </c>
      <c r="E71" s="50">
        <v>241.1</v>
      </c>
      <c r="F71" s="50">
        <v>316.89999999999998</v>
      </c>
      <c r="G71" s="50">
        <v>-3.1</v>
      </c>
      <c r="H71" s="50">
        <v>14.9</v>
      </c>
      <c r="I71" s="50">
        <v>-31</v>
      </c>
      <c r="J71" s="50">
        <v>149</v>
      </c>
      <c r="K71" s="99">
        <v>-3.0800000000000001E-2</v>
      </c>
      <c r="L71" s="99">
        <v>-4.9642999999999997</v>
      </c>
      <c r="M71" s="99">
        <v>102.88639999999999</v>
      </c>
      <c r="N71" s="99">
        <v>30.812799999999999</v>
      </c>
      <c r="O71" s="99">
        <v>60.058900000000001</v>
      </c>
      <c r="P71" s="99">
        <v>60.058999999999997</v>
      </c>
      <c r="Q71" s="105">
        <v>5.3098999999999998</v>
      </c>
      <c r="R71" s="105">
        <v>-10.317500000000001</v>
      </c>
      <c r="S71" s="50" t="s">
        <v>37</v>
      </c>
      <c r="T71" s="10"/>
      <c r="U71" s="1" t="str">
        <f t="shared" si="18"/>
        <v>C3</v>
      </c>
      <c r="V71" s="28" t="s">
        <v>22</v>
      </c>
      <c r="W71" s="86">
        <f>M71</f>
        <v>102.88639999999999</v>
      </c>
      <c r="X71" s="86">
        <f>AVERAGE(O71:P71)</f>
        <v>60.058949999999996</v>
      </c>
      <c r="Y71" s="86">
        <f>N71</f>
        <v>30.812799999999999</v>
      </c>
      <c r="Z71" s="86">
        <f>Q71</f>
        <v>5.3098999999999998</v>
      </c>
      <c r="AA71" s="86">
        <f>R71</f>
        <v>-10.317500000000001</v>
      </c>
      <c r="AB71" s="24" t="str">
        <f>CONCATENATE("Gimbal_",U71)</f>
        <v>Gimbal_C3</v>
      </c>
      <c r="AC71" s="24" t="str">
        <f>CONCATENATE(B71,"_",U71)</f>
        <v>PR4_C3</v>
      </c>
      <c r="AD71" s="86">
        <v>103.010767776734</v>
      </c>
      <c r="AE71" s="86">
        <v>60.0031381533732</v>
      </c>
      <c r="AF71" s="86">
        <v>30.603336507930699</v>
      </c>
      <c r="AG71" s="27">
        <v>5.31429886041935</v>
      </c>
      <c r="AH71" s="27">
        <v>-10.3137075078998</v>
      </c>
      <c r="AI71" s="24">
        <v>0</v>
      </c>
      <c r="AJ71" s="24" t="str">
        <f>CONCATENATE("Defocus_",U71)</f>
        <v>Defocus_C3</v>
      </c>
      <c r="AK71" s="24" t="str">
        <f>CONCATENATE(B71,"_",U71)</f>
        <v>PR4_C3</v>
      </c>
      <c r="AL71" s="24">
        <v>0</v>
      </c>
      <c r="AM71" s="24">
        <v>0</v>
      </c>
      <c r="AN71" s="86">
        <f>D71/1000</f>
        <v>-3.0000000000000001E-3</v>
      </c>
      <c r="AP71" s="24" t="str">
        <f>CONCATENATE("Image_",U71)</f>
        <v>Image_C3</v>
      </c>
      <c r="AQ71" s="24" t="str">
        <f>CONCATENATE(B71,"_",U71)</f>
        <v>PR4_C3</v>
      </c>
      <c r="AR71" s="86">
        <f>(F71-1)*0.01</f>
        <v>3.1589999999999998</v>
      </c>
      <c r="AS71" s="86">
        <f>(E71-1)*0.01</f>
        <v>2.4009999999999998</v>
      </c>
      <c r="AT71" s="24">
        <f t="shared" si="16"/>
        <v>0</v>
      </c>
    </row>
    <row r="72" spans="1:47" x14ac:dyDescent="0.25">
      <c r="A72" s="10"/>
      <c r="B72" s="50" t="s">
        <v>24</v>
      </c>
      <c r="C72" s="50">
        <v>-56</v>
      </c>
      <c r="D72" s="50">
        <v>-65</v>
      </c>
      <c r="E72" s="50">
        <v>247.2</v>
      </c>
      <c r="F72" s="50">
        <v>309</v>
      </c>
      <c r="G72" s="50">
        <v>-11</v>
      </c>
      <c r="H72" s="50">
        <v>8.8000000000000007</v>
      </c>
      <c r="I72" s="50">
        <v>-110</v>
      </c>
      <c r="J72" s="50">
        <v>88</v>
      </c>
      <c r="K72" s="99">
        <v>-2.7900000000000001E-2</v>
      </c>
      <c r="L72" s="99">
        <v>-4.9672000000000001</v>
      </c>
      <c r="M72" s="99">
        <v>-101.4872</v>
      </c>
      <c r="N72" s="99">
        <v>30.844200000000001</v>
      </c>
      <c r="O72" s="99">
        <v>59.656500000000001</v>
      </c>
      <c r="P72" s="99">
        <v>59.656100000000002</v>
      </c>
      <c r="Q72" s="105">
        <v>5.2839999999999998</v>
      </c>
      <c r="R72" s="105">
        <v>10.4038</v>
      </c>
      <c r="S72" s="50" t="s">
        <v>38</v>
      </c>
      <c r="T72" s="10"/>
      <c r="U72" s="1" t="str">
        <f t="shared" si="18"/>
        <v>C3</v>
      </c>
      <c r="V72" s="28" t="s">
        <v>24</v>
      </c>
      <c r="W72" s="86">
        <f>M72</f>
        <v>-101.4872</v>
      </c>
      <c r="X72" s="86">
        <f>AVERAGE(O72:P72)</f>
        <v>59.656300000000002</v>
      </c>
      <c r="Y72" s="86">
        <f>N72</f>
        <v>30.844200000000001</v>
      </c>
      <c r="Z72" s="86">
        <f>Q72</f>
        <v>5.2839999999999998</v>
      </c>
      <c r="AA72" s="86">
        <f>R72</f>
        <v>10.4038</v>
      </c>
      <c r="AB72" s="24" t="str">
        <f>CONCATENATE("Gimbal_",U72)</f>
        <v>Gimbal_C3</v>
      </c>
      <c r="AC72" s="24" t="str">
        <f>CONCATENATE(B72,"_",U72)</f>
        <v>PR5_C3</v>
      </c>
      <c r="AD72" s="86">
        <v>-101.498384247857</v>
      </c>
      <c r="AE72" s="86">
        <v>59.638294160508003</v>
      </c>
      <c r="AF72" s="86">
        <v>30.7109892461235</v>
      </c>
      <c r="AG72" s="27">
        <v>5.2755559529868599</v>
      </c>
      <c r="AH72" s="27">
        <v>10.408527592770501</v>
      </c>
      <c r="AI72" s="24">
        <v>0</v>
      </c>
      <c r="AJ72" s="24" t="str">
        <f>CONCATENATE("Defocus_",U72)</f>
        <v>Defocus_C3</v>
      </c>
      <c r="AK72" s="24" t="str">
        <f>CONCATENATE(B72,"_",U72)</f>
        <v>PR5_C3</v>
      </c>
      <c r="AL72" s="24">
        <v>0</v>
      </c>
      <c r="AM72" s="24">
        <v>0</v>
      </c>
      <c r="AN72" s="86">
        <f>D72/1000</f>
        <v>-6.5000000000000002E-2</v>
      </c>
      <c r="AP72" s="24" t="str">
        <f>CONCATENATE("Image_",U72)</f>
        <v>Image_C3</v>
      </c>
      <c r="AQ72" s="24" t="str">
        <f>CONCATENATE(B72,"_",U72)</f>
        <v>PR5_C3</v>
      </c>
      <c r="AR72" s="86">
        <f>(F72-1)*0.01</f>
        <v>3.08</v>
      </c>
      <c r="AS72" s="86">
        <f>(E72-1)*0.01</f>
        <v>2.4619999999999997</v>
      </c>
      <c r="AT72" s="24">
        <f t="shared" si="16"/>
        <v>0</v>
      </c>
    </row>
    <row r="73" spans="1:47" x14ac:dyDescent="0.25">
      <c r="A73" s="10"/>
      <c r="B73" s="50" t="s">
        <v>18</v>
      </c>
      <c r="C73" s="50">
        <v>-30</v>
      </c>
      <c r="D73" s="50">
        <v>-31</v>
      </c>
      <c r="E73" s="50">
        <v>251</v>
      </c>
      <c r="F73" s="50">
        <v>309.2</v>
      </c>
      <c r="G73" s="50">
        <v>-10.8</v>
      </c>
      <c r="H73" s="50">
        <v>5</v>
      </c>
      <c r="I73" s="50">
        <v>-108</v>
      </c>
      <c r="J73" s="50">
        <v>50</v>
      </c>
      <c r="K73" s="99">
        <v>-3.1199999999999999E-2</v>
      </c>
      <c r="L73" s="99">
        <v>-4.9607000000000001</v>
      </c>
      <c r="M73" s="99">
        <v>0.85460000000000003</v>
      </c>
      <c r="N73" s="99">
        <v>-0.38619999999999999</v>
      </c>
      <c r="O73" s="99">
        <v>1.5549999999999999</v>
      </c>
      <c r="P73" s="99">
        <v>1.5549999999999999</v>
      </c>
      <c r="Q73" s="105">
        <v>3.9600000000000003E-2</v>
      </c>
      <c r="R73" s="105">
        <v>3.32E-2</v>
      </c>
      <c r="S73" s="50" t="s">
        <v>40</v>
      </c>
      <c r="T73" s="10"/>
      <c r="U73" s="1" t="str">
        <f t="shared" si="18"/>
        <v>C3</v>
      </c>
      <c r="V73" s="28" t="s">
        <v>18</v>
      </c>
      <c r="W73" s="86">
        <f>M73</f>
        <v>0.85460000000000003</v>
      </c>
      <c r="X73" s="86">
        <f>AVERAGE(O73:P73)</f>
        <v>1.5549999999999999</v>
      </c>
      <c r="Y73" s="86">
        <f>N73</f>
        <v>-0.38619999999999999</v>
      </c>
      <c r="Z73" s="86">
        <f>Q73</f>
        <v>3.9600000000000003E-2</v>
      </c>
      <c r="AA73" s="86">
        <f>R73</f>
        <v>3.32E-2</v>
      </c>
      <c r="AB73" s="24" t="str">
        <f>CONCATENATE("Gimbal_",U73)</f>
        <v>Gimbal_C3</v>
      </c>
    </row>
    <row r="74" spans="1:47" s="61" customFormat="1" x14ac:dyDescent="0.25">
      <c r="A74" s="10"/>
      <c r="B74" s="57"/>
      <c r="C74" s="57"/>
      <c r="D74" s="57"/>
      <c r="E74" s="57"/>
      <c r="F74" s="57"/>
      <c r="G74" s="57"/>
      <c r="H74" s="57"/>
      <c r="I74" s="57"/>
      <c r="J74" s="57"/>
      <c r="K74" s="100"/>
      <c r="L74" s="100"/>
      <c r="M74" s="100"/>
      <c r="N74" s="100"/>
      <c r="O74" s="100"/>
      <c r="P74" s="100"/>
      <c r="Q74" s="106"/>
      <c r="R74" s="106"/>
      <c r="S74" s="57"/>
      <c r="T74" s="10"/>
      <c r="U74" s="64"/>
      <c r="V74" s="57"/>
      <c r="W74" s="85"/>
      <c r="X74" s="85"/>
      <c r="Y74" s="85"/>
      <c r="Z74" s="85"/>
      <c r="AA74" s="85"/>
      <c r="AB74" s="58" t="str">
        <f>CONCATENATE("Gimbal_",U74)</f>
        <v>Gimbal_</v>
      </c>
      <c r="AC74" s="58"/>
      <c r="AD74" s="85"/>
      <c r="AE74" s="85"/>
      <c r="AF74" s="85"/>
      <c r="AG74" s="89"/>
      <c r="AH74" s="89"/>
      <c r="AI74" s="58"/>
      <c r="AJ74" s="58"/>
      <c r="AK74" s="58"/>
      <c r="AL74" s="58"/>
      <c r="AM74" s="58"/>
      <c r="AN74" s="85"/>
      <c r="AO74" s="58"/>
      <c r="AP74" s="58"/>
      <c r="AQ74" s="58"/>
      <c r="AR74" s="85"/>
      <c r="AS74" s="85"/>
      <c r="AT74" s="58"/>
      <c r="AU74" s="58"/>
    </row>
    <row r="75" spans="1:47" x14ac:dyDescent="0.25">
      <c r="A75" s="10"/>
      <c r="B75" s="50" t="s">
        <v>18</v>
      </c>
      <c r="C75" s="50">
        <v>-106</v>
      </c>
      <c r="D75" s="50">
        <v>-108</v>
      </c>
      <c r="E75" s="50">
        <v>282</v>
      </c>
      <c r="F75" s="50">
        <v>322</v>
      </c>
      <c r="G75" s="50">
        <v>2</v>
      </c>
      <c r="H75" s="50">
        <v>-26</v>
      </c>
      <c r="I75" s="50">
        <v>20</v>
      </c>
      <c r="J75" s="50">
        <v>-260</v>
      </c>
      <c r="K75" s="99">
        <v>-3.1600000000000003E-2</v>
      </c>
      <c r="L75" s="99">
        <v>-4.9607000000000001</v>
      </c>
      <c r="M75" s="99">
        <v>0.9032</v>
      </c>
      <c r="N75" s="99">
        <v>-0.35220000000000001</v>
      </c>
      <c r="O75" s="99">
        <v>1.3454999999999999</v>
      </c>
      <c r="P75" s="99">
        <v>1.3452999999999999</v>
      </c>
      <c r="Q75" s="105">
        <v>4.3700000000000003E-2</v>
      </c>
      <c r="R75" s="105">
        <v>3.6700000000000003E-2</v>
      </c>
      <c r="S75" s="50" t="s">
        <v>41</v>
      </c>
      <c r="T75" s="10"/>
      <c r="U75" s="2" t="s">
        <v>92</v>
      </c>
      <c r="V75" s="28" t="s">
        <v>18</v>
      </c>
      <c r="W75" s="86">
        <f>M75</f>
        <v>0.9032</v>
      </c>
      <c r="X75" s="86">
        <f>AVERAGE(O75:P75)</f>
        <v>1.3453999999999999</v>
      </c>
      <c r="Y75" s="86">
        <f>N75</f>
        <v>-0.35220000000000001</v>
      </c>
      <c r="Z75" s="86">
        <f>Q75</f>
        <v>4.3700000000000003E-2</v>
      </c>
      <c r="AA75" s="86">
        <f>R75</f>
        <v>3.6700000000000003E-2</v>
      </c>
      <c r="AB75" s="24" t="str">
        <f>CONCATENATE("Gimbal_",U75)</f>
        <v>Gimbal_C 2B</v>
      </c>
      <c r="AC75" s="24" t="str">
        <f>CONCATENATE(B75,"_",U75)</f>
        <v>PR1_C 2B</v>
      </c>
      <c r="AD75" s="86">
        <v>0.929601954176558</v>
      </c>
      <c r="AE75" s="86">
        <v>1.3111222055323</v>
      </c>
      <c r="AF75" s="86">
        <v>-0.40504613542919099</v>
      </c>
      <c r="AG75" s="27">
        <v>4.1806217786184E-2</v>
      </c>
      <c r="AH75" s="27">
        <v>3.5949679572616397E-2</v>
      </c>
      <c r="AI75" s="24">
        <v>0</v>
      </c>
      <c r="AJ75" s="24" t="str">
        <f>CONCATENATE("Defocus_",U75)</f>
        <v>Defocus_C 2B</v>
      </c>
      <c r="AK75" s="24" t="str">
        <f>CONCATENATE(B75,"_",U75)</f>
        <v>PR1_C 2B</v>
      </c>
      <c r="AL75" s="24">
        <v>0</v>
      </c>
      <c r="AM75" s="24">
        <v>0</v>
      </c>
      <c r="AN75" s="86">
        <f>D75/1000</f>
        <v>-0.108</v>
      </c>
      <c r="AP75" s="24" t="str">
        <f>CONCATENATE("Image_",U75)</f>
        <v>Image_C 2B</v>
      </c>
      <c r="AQ75" s="24" t="str">
        <f>CONCATENATE(B75,"_",U75)</f>
        <v>PR1_C 2B</v>
      </c>
      <c r="AR75" s="86">
        <f>(F75-1)*0.01</f>
        <v>3.21</v>
      </c>
      <c r="AS75" s="86">
        <f>(E75-1)*0.01</f>
        <v>2.81</v>
      </c>
      <c r="AT75" s="24">
        <f t="shared" si="16"/>
        <v>0</v>
      </c>
    </row>
    <row r="76" spans="1:47" x14ac:dyDescent="0.25">
      <c r="A76" s="10"/>
      <c r="B76" s="50" t="s">
        <v>26</v>
      </c>
      <c r="C76" s="50">
        <v>-62</v>
      </c>
      <c r="D76" s="50">
        <v>-63</v>
      </c>
      <c r="E76" s="50">
        <v>266</v>
      </c>
      <c r="F76" s="50">
        <v>312.2</v>
      </c>
      <c r="G76" s="50">
        <v>-7.8</v>
      </c>
      <c r="H76" s="50">
        <v>-10</v>
      </c>
      <c r="I76" s="50">
        <v>-78</v>
      </c>
      <c r="J76" s="50">
        <v>-100</v>
      </c>
      <c r="K76" s="99">
        <v>-2.4799999999999999E-2</v>
      </c>
      <c r="L76" s="99">
        <v>-4.9641999999999999</v>
      </c>
      <c r="M76" s="99">
        <v>-109.4967</v>
      </c>
      <c r="N76" s="99">
        <v>22.341000000000001</v>
      </c>
      <c r="O76" s="99">
        <v>-45.774500000000003</v>
      </c>
      <c r="P76" s="99">
        <v>-45.774000000000001</v>
      </c>
      <c r="Q76" s="105">
        <v>-4.8945999999999996</v>
      </c>
      <c r="R76" s="105">
        <v>10.6852</v>
      </c>
      <c r="S76" s="50" t="s">
        <v>45</v>
      </c>
      <c r="T76" s="10"/>
      <c r="U76" s="1" t="str">
        <f>U75</f>
        <v>C 2B</v>
      </c>
      <c r="V76" s="28" t="s">
        <v>26</v>
      </c>
      <c r="W76" s="86">
        <f>M76</f>
        <v>-109.4967</v>
      </c>
      <c r="X76" s="86">
        <f>AVERAGE(O76:P76)</f>
        <v>-45.774250000000002</v>
      </c>
      <c r="Y76" s="86">
        <f>N76</f>
        <v>22.341000000000001</v>
      </c>
      <c r="Z76" s="86">
        <f>Q76</f>
        <v>-4.8945999999999996</v>
      </c>
      <c r="AA76" s="86">
        <f>R76</f>
        <v>10.6852</v>
      </c>
      <c r="AB76" s="24" t="str">
        <f>CONCATENATE("Gimbal_",U76)</f>
        <v>Gimbal_C 2B</v>
      </c>
      <c r="AC76" s="24" t="str">
        <f>CONCATENATE(B76,"_",U76)</f>
        <v>PR2_C 2B</v>
      </c>
      <c r="AD76" s="86">
        <v>-109.524941723925</v>
      </c>
      <c r="AE76" s="86">
        <v>-45.842689947612698</v>
      </c>
      <c r="AF76" s="86">
        <v>22.295553043953799</v>
      </c>
      <c r="AG76" s="27">
        <v>-4.9018810530239101</v>
      </c>
      <c r="AH76" s="27">
        <v>10.6822493461316</v>
      </c>
      <c r="AI76" s="24">
        <v>0</v>
      </c>
      <c r="AJ76" s="24" t="str">
        <f>CONCATENATE("Defocus_",U76)</f>
        <v>Defocus_C 2B</v>
      </c>
      <c r="AK76" s="24" t="str">
        <f>CONCATENATE(B76,"_",U76)</f>
        <v>PR2_C 2B</v>
      </c>
      <c r="AL76" s="24">
        <v>0</v>
      </c>
      <c r="AM76" s="24">
        <v>0</v>
      </c>
      <c r="AN76" s="86">
        <f>D76/1000</f>
        <v>-6.3E-2</v>
      </c>
      <c r="AP76" s="24" t="str">
        <f>CONCATENATE("Image_",U76)</f>
        <v>Image_C 2B</v>
      </c>
      <c r="AQ76" s="24" t="str">
        <f>CONCATENATE(B76,"_",U76)</f>
        <v>PR2_C 2B</v>
      </c>
      <c r="AR76" s="86">
        <f>(F76-1)*0.01</f>
        <v>3.1120000000000001</v>
      </c>
      <c r="AS76" s="86">
        <f>(E76-1)*0.01</f>
        <v>2.65</v>
      </c>
      <c r="AT76" s="24">
        <f t="shared" si="16"/>
        <v>0</v>
      </c>
    </row>
    <row r="77" spans="1:47" x14ac:dyDescent="0.25">
      <c r="A77" s="10"/>
      <c r="B77" s="50" t="s">
        <v>20</v>
      </c>
      <c r="C77" s="50">
        <v>-103</v>
      </c>
      <c r="D77" s="50">
        <v>-105</v>
      </c>
      <c r="E77" s="50">
        <v>277.39999999999998</v>
      </c>
      <c r="F77" s="50">
        <v>318.5</v>
      </c>
      <c r="G77" s="50">
        <v>-1.5</v>
      </c>
      <c r="H77" s="50">
        <v>-21.4</v>
      </c>
      <c r="I77" s="50">
        <v>-15</v>
      </c>
      <c r="J77" s="50">
        <v>-214</v>
      </c>
      <c r="K77" s="99">
        <v>-3.1199999999999999E-2</v>
      </c>
      <c r="L77" s="99">
        <v>-4.9626999999999999</v>
      </c>
      <c r="M77" s="99">
        <v>111.1818</v>
      </c>
      <c r="N77" s="99">
        <v>22.118500000000001</v>
      </c>
      <c r="O77" s="99">
        <v>-45.237400000000001</v>
      </c>
      <c r="P77" s="99">
        <v>-45.236899999999999</v>
      </c>
      <c r="Q77" s="105">
        <v>-4.8522999999999996</v>
      </c>
      <c r="R77" s="105">
        <v>-10.594900000000001</v>
      </c>
      <c r="S77" s="50" t="s">
        <v>42</v>
      </c>
      <c r="T77" s="10"/>
      <c r="U77" s="1" t="str">
        <f t="shared" ref="U77:U80" si="19">U76</f>
        <v>C 2B</v>
      </c>
      <c r="V77" s="28" t="s">
        <v>20</v>
      </c>
      <c r="W77" s="86">
        <f>M77</f>
        <v>111.1818</v>
      </c>
      <c r="X77" s="86">
        <f>AVERAGE(O77:P77)</f>
        <v>-45.23715</v>
      </c>
      <c r="Y77" s="86">
        <f>N77</f>
        <v>22.118500000000001</v>
      </c>
      <c r="Z77" s="86">
        <f>Q77</f>
        <v>-4.8522999999999996</v>
      </c>
      <c r="AA77" s="86">
        <f>R77</f>
        <v>-10.594900000000001</v>
      </c>
      <c r="AB77" s="24" t="str">
        <f>CONCATENATE("Gimbal_",U77)</f>
        <v>Gimbal_C 2B</v>
      </c>
      <c r="AC77" s="24" t="str">
        <f>CONCATENATE(B77,"_",U77)</f>
        <v>PR3_C 2B</v>
      </c>
      <c r="AD77" s="86">
        <v>111.299758924092</v>
      </c>
      <c r="AE77" s="86">
        <v>-45.346127480922199</v>
      </c>
      <c r="AF77" s="86">
        <v>21.991166583867901</v>
      </c>
      <c r="AG77" s="27">
        <v>-4.8463923085098104</v>
      </c>
      <c r="AH77" s="27">
        <v>-10.599040492937799</v>
      </c>
      <c r="AI77" s="24">
        <v>0</v>
      </c>
      <c r="AJ77" s="24" t="str">
        <f>CONCATENATE("Defocus_",U77)</f>
        <v>Defocus_C 2B</v>
      </c>
      <c r="AK77" s="24" t="str">
        <f>CONCATENATE(B77,"_",U77)</f>
        <v>PR3_C 2B</v>
      </c>
      <c r="AL77" s="24">
        <v>0</v>
      </c>
      <c r="AM77" s="24">
        <v>0</v>
      </c>
      <c r="AN77" s="86">
        <f>D77/1000</f>
        <v>-0.105</v>
      </c>
      <c r="AP77" s="24" t="str">
        <f>CONCATENATE("Image_",U77)</f>
        <v>Image_C 2B</v>
      </c>
      <c r="AQ77" s="24" t="str">
        <f>CONCATENATE(B77,"_",U77)</f>
        <v>PR3_C 2B</v>
      </c>
      <c r="AR77" s="86">
        <f>(F77-1)*0.01</f>
        <v>3.1750000000000003</v>
      </c>
      <c r="AS77" s="86">
        <f>(E77-1)*0.01</f>
        <v>2.7639999999999998</v>
      </c>
      <c r="AT77" s="24">
        <f t="shared" si="16"/>
        <v>0</v>
      </c>
    </row>
    <row r="78" spans="1:47" x14ac:dyDescent="0.25">
      <c r="A78" s="10"/>
      <c r="B78" s="50" t="s">
        <v>22</v>
      </c>
      <c r="C78" s="50">
        <v>-87</v>
      </c>
      <c r="D78" s="50">
        <v>-101</v>
      </c>
      <c r="E78" s="50">
        <v>273.89999999999998</v>
      </c>
      <c r="F78" s="50">
        <v>321.3</v>
      </c>
      <c r="G78" s="50">
        <v>1.3</v>
      </c>
      <c r="H78" s="50">
        <v>-17.899999999999999</v>
      </c>
      <c r="I78" s="50">
        <v>13</v>
      </c>
      <c r="J78" s="50">
        <v>-179</v>
      </c>
      <c r="K78" s="99">
        <v>-3.0200000000000001E-2</v>
      </c>
      <c r="L78" s="99">
        <v>-4.9642999999999997</v>
      </c>
      <c r="M78" s="99">
        <v>102.9361</v>
      </c>
      <c r="N78" s="99">
        <v>30.849499999999999</v>
      </c>
      <c r="O78" s="99">
        <v>59.8491</v>
      </c>
      <c r="P78" s="99">
        <v>59.848700000000001</v>
      </c>
      <c r="Q78" s="105">
        <v>5.3143000000000002</v>
      </c>
      <c r="R78" s="105">
        <v>-10.314</v>
      </c>
      <c r="S78" s="50" t="s">
        <v>43</v>
      </c>
      <c r="T78" s="10"/>
      <c r="U78" s="1" t="str">
        <f t="shared" si="19"/>
        <v>C 2B</v>
      </c>
      <c r="V78" s="28" t="s">
        <v>22</v>
      </c>
      <c r="W78" s="86">
        <f>M78</f>
        <v>102.9361</v>
      </c>
      <c r="X78" s="86">
        <f>AVERAGE(O78:P78)</f>
        <v>59.8489</v>
      </c>
      <c r="Y78" s="86">
        <f>N78</f>
        <v>30.849499999999999</v>
      </c>
      <c r="Z78" s="86">
        <f>Q78</f>
        <v>5.3143000000000002</v>
      </c>
      <c r="AA78" s="86">
        <f>R78</f>
        <v>-10.314</v>
      </c>
      <c r="AB78" s="24" t="str">
        <f>CONCATENATE("Gimbal_",U78)</f>
        <v>Gimbal_C 2B</v>
      </c>
      <c r="AC78" s="24" t="str">
        <f>CONCATENATE(B78,"_",U78)</f>
        <v>PR4_C 2B</v>
      </c>
      <c r="AD78" s="86">
        <v>103.060525604118</v>
      </c>
      <c r="AE78" s="86">
        <v>59.792911610542198</v>
      </c>
      <c r="AF78" s="86">
        <v>30.640041942667899</v>
      </c>
      <c r="AG78" s="27">
        <v>5.3186998003021397</v>
      </c>
      <c r="AH78" s="27">
        <v>-10.3102054338645</v>
      </c>
      <c r="AI78" s="24">
        <v>0</v>
      </c>
      <c r="AJ78" s="24" t="str">
        <f>CONCATENATE("Defocus_",U78)</f>
        <v>Defocus_C 2B</v>
      </c>
      <c r="AK78" s="24" t="str">
        <f>CONCATENATE(B78,"_",U78)</f>
        <v>PR4_C 2B</v>
      </c>
      <c r="AL78" s="24">
        <v>0</v>
      </c>
      <c r="AM78" s="24">
        <v>0</v>
      </c>
      <c r="AN78" s="86">
        <f>D78/1000</f>
        <v>-0.10100000000000001</v>
      </c>
      <c r="AP78" s="24" t="str">
        <f>CONCATENATE("Image_",U78)</f>
        <v>Image_C 2B</v>
      </c>
      <c r="AQ78" s="24" t="str">
        <f>CONCATENATE(B78,"_",U78)</f>
        <v>PR4_C 2B</v>
      </c>
      <c r="AR78" s="86">
        <f>(F78-1)*0.01</f>
        <v>3.2030000000000003</v>
      </c>
      <c r="AS78" s="86">
        <f>(E78-1)*0.01</f>
        <v>2.7289999999999996</v>
      </c>
      <c r="AT78" s="24">
        <f t="shared" si="16"/>
        <v>0</v>
      </c>
    </row>
    <row r="79" spans="1:47" x14ac:dyDescent="0.25">
      <c r="A79" s="10"/>
      <c r="B79" s="50" t="s">
        <v>24</v>
      </c>
      <c r="C79" s="50">
        <v>-148</v>
      </c>
      <c r="D79" s="50">
        <v>-172</v>
      </c>
      <c r="E79" s="50">
        <v>279.5</v>
      </c>
      <c r="F79" s="50">
        <v>313</v>
      </c>
      <c r="G79" s="50">
        <v>-7</v>
      </c>
      <c r="H79" s="50">
        <v>-23.5</v>
      </c>
      <c r="I79" s="50">
        <v>-70</v>
      </c>
      <c r="J79" s="50">
        <v>-235</v>
      </c>
      <c r="K79" s="99">
        <v>-2.75E-2</v>
      </c>
      <c r="L79" s="99">
        <v>-4.9668999999999999</v>
      </c>
      <c r="M79" s="99">
        <v>-101.4417</v>
      </c>
      <c r="N79" s="99">
        <v>30.876899999999999</v>
      </c>
      <c r="O79" s="99">
        <v>59.4465</v>
      </c>
      <c r="P79" s="99">
        <v>59.447200000000002</v>
      </c>
      <c r="Q79" s="105">
        <v>5.2885999999999997</v>
      </c>
      <c r="R79" s="105">
        <v>10.407299999999999</v>
      </c>
      <c r="S79" s="50" t="s">
        <v>44</v>
      </c>
      <c r="T79" s="10"/>
      <c r="U79" s="1" t="str">
        <f t="shared" si="19"/>
        <v>C 2B</v>
      </c>
      <c r="V79" s="28" t="s">
        <v>24</v>
      </c>
      <c r="W79" s="86">
        <f>M79</f>
        <v>-101.4417</v>
      </c>
      <c r="X79" s="86">
        <f>AVERAGE(O79:P79)</f>
        <v>59.446849999999998</v>
      </c>
      <c r="Y79" s="86">
        <f>N79</f>
        <v>30.876899999999999</v>
      </c>
      <c r="Z79" s="86">
        <f>Q79</f>
        <v>5.2885999999999997</v>
      </c>
      <c r="AA79" s="86">
        <f>R79</f>
        <v>10.407299999999999</v>
      </c>
      <c r="AB79" s="24" t="str">
        <f>CONCATENATE("Gimbal_",U79)</f>
        <v>Gimbal_C 2B</v>
      </c>
      <c r="AC79" s="24" t="str">
        <f>CONCATENATE(B79,"_",U79)</f>
        <v>PR5_C 2B</v>
      </c>
      <c r="AD79" s="86">
        <v>-101.452832781802</v>
      </c>
      <c r="AE79" s="86">
        <v>59.4286735130529</v>
      </c>
      <c r="AF79" s="86">
        <v>30.743706703417299</v>
      </c>
      <c r="AG79" s="27">
        <v>5.2801565904593399</v>
      </c>
      <c r="AH79" s="27">
        <v>10.4120300752319</v>
      </c>
      <c r="AI79" s="24">
        <v>0</v>
      </c>
      <c r="AJ79" s="24" t="str">
        <f>CONCATENATE("Defocus_",U79)</f>
        <v>Defocus_C 2B</v>
      </c>
      <c r="AK79" s="24" t="str">
        <f>CONCATENATE(B79,"_",U79)</f>
        <v>PR5_C 2B</v>
      </c>
      <c r="AL79" s="24">
        <v>0</v>
      </c>
      <c r="AM79" s="24">
        <v>0</v>
      </c>
      <c r="AN79" s="86">
        <f>D79/1000</f>
        <v>-0.17199999999999999</v>
      </c>
      <c r="AP79" s="24" t="str">
        <f>CONCATENATE("Image_",U79)</f>
        <v>Image_C 2B</v>
      </c>
      <c r="AQ79" s="24" t="str">
        <f>CONCATENATE(B79,"_",U79)</f>
        <v>PR5_C 2B</v>
      </c>
      <c r="AR79" s="86">
        <f>(F79-1)*0.01</f>
        <v>3.12</v>
      </c>
      <c r="AS79" s="86">
        <f>(E79-1)*0.01</f>
        <v>2.7850000000000001</v>
      </c>
      <c r="AT79" s="24">
        <f t="shared" si="16"/>
        <v>0</v>
      </c>
    </row>
    <row r="80" spans="1:47" x14ac:dyDescent="0.25">
      <c r="A80" s="10"/>
      <c r="B80" s="50" t="s">
        <v>18</v>
      </c>
      <c r="C80" s="50">
        <v>-105</v>
      </c>
      <c r="D80" s="50">
        <v>-107</v>
      </c>
      <c r="E80" s="50">
        <v>283.10000000000002</v>
      </c>
      <c r="F80" s="50">
        <v>322</v>
      </c>
      <c r="G80" s="50">
        <v>2</v>
      </c>
      <c r="H80" s="50">
        <v>-27.1</v>
      </c>
      <c r="I80" s="50">
        <v>20</v>
      </c>
      <c r="J80" s="50">
        <v>-271</v>
      </c>
      <c r="K80" s="99">
        <v>-3.0800000000000001E-2</v>
      </c>
      <c r="L80" s="99">
        <v>-4.9608999999999996</v>
      </c>
      <c r="M80" s="99">
        <v>0.90259999999999996</v>
      </c>
      <c r="N80" s="99">
        <v>-0.35149999999999998</v>
      </c>
      <c r="O80" s="99">
        <v>1.3444</v>
      </c>
      <c r="P80" s="99">
        <v>1.3438000000000001</v>
      </c>
      <c r="Q80" s="105">
        <v>4.3799999999999999E-2</v>
      </c>
      <c r="R80" s="105">
        <v>3.6299999999999999E-2</v>
      </c>
      <c r="S80" s="50" t="s">
        <v>46</v>
      </c>
      <c r="T80" s="10"/>
      <c r="U80" s="1" t="str">
        <f t="shared" si="19"/>
        <v>C 2B</v>
      </c>
      <c r="V80" s="28" t="s">
        <v>18</v>
      </c>
      <c r="W80" s="86">
        <f>M80</f>
        <v>0.90259999999999996</v>
      </c>
      <c r="X80" s="86">
        <f>AVERAGE(O80:P80)</f>
        <v>1.3441000000000001</v>
      </c>
      <c r="Y80" s="86">
        <f>N80</f>
        <v>-0.35149999999999998</v>
      </c>
      <c r="Z80" s="86">
        <f>Q80</f>
        <v>4.3799999999999999E-2</v>
      </c>
      <c r="AA80" s="86">
        <f>R80</f>
        <v>3.6299999999999999E-2</v>
      </c>
      <c r="AB80" s="24" t="str">
        <f>CONCATENATE("Gimbal_",U80)</f>
        <v>Gimbal_C 2B</v>
      </c>
    </row>
    <row r="81" spans="1:47" s="61" customFormat="1" x14ac:dyDescent="0.25">
      <c r="A81" s="10"/>
      <c r="B81" s="57"/>
      <c r="C81" s="57"/>
      <c r="D81" s="57"/>
      <c r="E81" s="57"/>
      <c r="F81" s="57"/>
      <c r="G81" s="57"/>
      <c r="H81" s="57"/>
      <c r="I81" s="57"/>
      <c r="J81" s="57"/>
      <c r="K81" s="100"/>
      <c r="L81" s="100"/>
      <c r="M81" s="100"/>
      <c r="N81" s="100"/>
      <c r="O81" s="100"/>
      <c r="P81" s="100"/>
      <c r="Q81" s="106"/>
      <c r="R81" s="106"/>
      <c r="S81" s="57"/>
      <c r="T81" s="10"/>
      <c r="U81" s="65"/>
      <c r="V81" s="57"/>
      <c r="W81" s="85"/>
      <c r="X81" s="85"/>
      <c r="Y81" s="85"/>
      <c r="Z81" s="85"/>
      <c r="AA81" s="85"/>
      <c r="AB81" s="58" t="str">
        <f>CONCATENATE("Gimbal_",U81)</f>
        <v>Gimbal_</v>
      </c>
      <c r="AC81" s="58"/>
      <c r="AD81" s="85"/>
      <c r="AE81" s="85"/>
      <c r="AF81" s="85"/>
      <c r="AG81" s="89"/>
      <c r="AH81" s="89"/>
      <c r="AI81" s="58"/>
      <c r="AJ81" s="58"/>
      <c r="AK81" s="58"/>
      <c r="AL81" s="58"/>
      <c r="AM81" s="58"/>
      <c r="AN81" s="85"/>
      <c r="AO81" s="58"/>
      <c r="AP81" s="58"/>
      <c r="AQ81" s="58"/>
      <c r="AR81" s="85"/>
      <c r="AS81" s="85"/>
      <c r="AT81" s="58"/>
      <c r="AU81" s="58"/>
    </row>
    <row r="82" spans="1:47" x14ac:dyDescent="0.25">
      <c r="A82" s="10"/>
      <c r="B82" s="50" t="s">
        <v>18</v>
      </c>
      <c r="C82" s="50">
        <v>-54</v>
      </c>
      <c r="D82" s="50">
        <v>-55</v>
      </c>
      <c r="E82" s="50">
        <v>260.10000000000002</v>
      </c>
      <c r="F82" s="50">
        <v>323</v>
      </c>
      <c r="G82" s="50">
        <v>3</v>
      </c>
      <c r="H82" s="50">
        <v>-4.0999999999999996</v>
      </c>
      <c r="I82" s="50">
        <v>30</v>
      </c>
      <c r="J82" s="50">
        <v>-41</v>
      </c>
      <c r="K82" s="99">
        <v>-3.1099999999999999E-2</v>
      </c>
      <c r="L82" s="99">
        <v>-4.9610000000000003</v>
      </c>
      <c r="M82" s="99">
        <v>0.94510000000000005</v>
      </c>
      <c r="N82" s="99">
        <v>-0.33850000000000002</v>
      </c>
      <c r="O82" s="99">
        <v>1.2822</v>
      </c>
      <c r="P82" s="99">
        <v>1.2822</v>
      </c>
      <c r="Q82" s="105">
        <v>3.1099999999999999E-2</v>
      </c>
      <c r="R82" s="105">
        <v>3.5200000000000002E-2</v>
      </c>
      <c r="S82" s="50" t="s">
        <v>47</v>
      </c>
      <c r="T82" s="10"/>
      <c r="U82" s="3" t="s">
        <v>93</v>
      </c>
      <c r="V82" s="28" t="s">
        <v>18</v>
      </c>
      <c r="W82" s="86">
        <f>M82</f>
        <v>0.94510000000000005</v>
      </c>
      <c r="X82" s="86">
        <f>AVERAGE(O82:P82)</f>
        <v>1.2822</v>
      </c>
      <c r="Y82" s="86">
        <f>N82</f>
        <v>-0.33850000000000002</v>
      </c>
      <c r="Z82" s="86">
        <f>Q82</f>
        <v>3.1099999999999999E-2</v>
      </c>
      <c r="AA82" s="86">
        <f>R82</f>
        <v>3.5200000000000002E-2</v>
      </c>
      <c r="AB82" s="24" t="str">
        <f>CONCATENATE("Gimbal_",U82)</f>
        <v>Gimbal_C 4</v>
      </c>
      <c r="AC82" s="24" t="str">
        <f>CONCATENATE(B82,"_",U82)</f>
        <v>PR1_C 4</v>
      </c>
      <c r="AD82" s="86">
        <v>0.97153961827667901</v>
      </c>
      <c r="AE82" s="86">
        <v>1.24786090394162</v>
      </c>
      <c r="AF82" s="86">
        <v>-0.39136171664297198</v>
      </c>
      <c r="AG82" s="27">
        <v>2.92118204892713E-2</v>
      </c>
      <c r="AH82" s="27">
        <v>3.4435032006430999E-2</v>
      </c>
      <c r="AI82" s="24">
        <v>0</v>
      </c>
      <c r="AJ82" s="24" t="str">
        <f>CONCATENATE("Defocus_",U82)</f>
        <v>Defocus_C 4</v>
      </c>
      <c r="AK82" s="24" t="str">
        <f>CONCATENATE(B82,"_",U82)</f>
        <v>PR1_C 4</v>
      </c>
      <c r="AL82" s="24">
        <v>0</v>
      </c>
      <c r="AM82" s="24">
        <v>0</v>
      </c>
      <c r="AN82" s="86">
        <f>D82/1000</f>
        <v>-5.5E-2</v>
      </c>
      <c r="AP82" s="24" t="str">
        <f>CONCATENATE("Image_",U82)</f>
        <v>Image_C 4</v>
      </c>
      <c r="AQ82" s="24" t="str">
        <f>CONCATENATE(B82,"_",U82)</f>
        <v>PR1_C 4</v>
      </c>
      <c r="AR82" s="86">
        <f>(F82-1)*0.01</f>
        <v>3.22</v>
      </c>
      <c r="AS82" s="86">
        <f>(E82-1)*0.01</f>
        <v>2.5910000000000002</v>
      </c>
      <c r="AT82" s="24">
        <f t="shared" si="16"/>
        <v>0</v>
      </c>
    </row>
    <row r="83" spans="1:47" x14ac:dyDescent="0.25">
      <c r="A83" s="10"/>
      <c r="B83" s="50" t="s">
        <v>26</v>
      </c>
      <c r="C83" s="50">
        <v>-8</v>
      </c>
      <c r="D83" s="50">
        <v>-8</v>
      </c>
      <c r="E83" s="50">
        <v>239.8</v>
      </c>
      <c r="F83" s="50">
        <v>305.10000000000002</v>
      </c>
      <c r="G83" s="50">
        <v>-14.9</v>
      </c>
      <c r="H83" s="50">
        <v>16.2</v>
      </c>
      <c r="I83" s="50">
        <v>-149</v>
      </c>
      <c r="J83" s="50">
        <v>162</v>
      </c>
      <c r="K83" s="99">
        <v>-2.52E-2</v>
      </c>
      <c r="L83" s="99">
        <v>-4.9641999999999999</v>
      </c>
      <c r="M83" s="99">
        <v>-109.5108</v>
      </c>
      <c r="N83" s="99">
        <v>22.3688</v>
      </c>
      <c r="O83" s="99">
        <v>-45.868899999999996</v>
      </c>
      <c r="P83" s="99">
        <v>-45.868000000000002</v>
      </c>
      <c r="Q83" s="105">
        <v>-4.9118000000000004</v>
      </c>
      <c r="R83" s="105">
        <v>10.6805</v>
      </c>
      <c r="S83" s="50" t="s">
        <v>51</v>
      </c>
      <c r="T83" s="10"/>
      <c r="U83" s="1" t="str">
        <f>U82</f>
        <v>C 4</v>
      </c>
      <c r="V83" s="28" t="s">
        <v>26</v>
      </c>
      <c r="W83" s="86">
        <f>M83</f>
        <v>-109.5108</v>
      </c>
      <c r="X83" s="86">
        <f>AVERAGE(O83:P83)</f>
        <v>-45.868449999999996</v>
      </c>
      <c r="Y83" s="86">
        <f>N83</f>
        <v>22.3688</v>
      </c>
      <c r="Z83" s="86">
        <f>Q83</f>
        <v>-4.9118000000000004</v>
      </c>
      <c r="AA83" s="86">
        <f>R83</f>
        <v>10.6805</v>
      </c>
      <c r="AB83" s="24" t="str">
        <f>CONCATENATE("Gimbal_",U83)</f>
        <v>Gimbal_C 4</v>
      </c>
      <c r="AC83" s="24" t="str">
        <f>CONCATENATE(B83,"_",U83)</f>
        <v>PR2_C 4</v>
      </c>
      <c r="AD83" s="86">
        <v>-109.539029724136</v>
      </c>
      <c r="AE83" s="86">
        <v>-45.936975836013502</v>
      </c>
      <c r="AF83" s="86">
        <v>22.323338380194699</v>
      </c>
      <c r="AG83" s="27">
        <v>-4.91907722541659</v>
      </c>
      <c r="AH83" s="27">
        <v>10.677553105494599</v>
      </c>
      <c r="AI83" s="24">
        <v>0</v>
      </c>
      <c r="AJ83" s="24" t="str">
        <f>CONCATENATE("Defocus_",U83)</f>
        <v>Defocus_C 4</v>
      </c>
      <c r="AK83" s="24" t="str">
        <f>CONCATENATE(B83,"_",U83)</f>
        <v>PR2_C 4</v>
      </c>
      <c r="AL83" s="24">
        <v>0</v>
      </c>
      <c r="AM83" s="24">
        <v>0</v>
      </c>
      <c r="AN83" s="86">
        <f>D83/1000</f>
        <v>-8.0000000000000002E-3</v>
      </c>
      <c r="AP83" s="24" t="str">
        <f>CONCATENATE("Image_",U83)</f>
        <v>Image_C 4</v>
      </c>
      <c r="AQ83" s="24" t="str">
        <f>CONCATENATE(B83,"_",U83)</f>
        <v>PR2_C 4</v>
      </c>
      <c r="AR83" s="86">
        <f>(F83-1)*0.01</f>
        <v>3.0410000000000004</v>
      </c>
      <c r="AS83" s="86">
        <f>(E83-1)*0.01</f>
        <v>2.3880000000000003</v>
      </c>
      <c r="AT83" s="24">
        <f t="shared" si="16"/>
        <v>0</v>
      </c>
    </row>
    <row r="84" spans="1:47" x14ac:dyDescent="0.25">
      <c r="A84" s="10"/>
      <c r="B84" s="23" t="s">
        <v>20</v>
      </c>
      <c r="C84" s="23">
        <v>-212</v>
      </c>
      <c r="D84" s="23">
        <v>-218</v>
      </c>
      <c r="E84" s="23">
        <v>279</v>
      </c>
      <c r="F84" s="23">
        <v>322</v>
      </c>
      <c r="G84" s="23">
        <v>2</v>
      </c>
      <c r="H84" s="23">
        <v>-23</v>
      </c>
      <c r="I84" s="23">
        <v>20</v>
      </c>
      <c r="J84" s="23">
        <v>-230</v>
      </c>
      <c r="K84" s="98">
        <v>-3.1099999999999999E-2</v>
      </c>
      <c r="L84" s="98">
        <v>-4.9627999999999997</v>
      </c>
      <c r="M84" s="98">
        <v>111.3125</v>
      </c>
      <c r="N84" s="98">
        <v>22.056999999999999</v>
      </c>
      <c r="O84" s="98">
        <v>-45.373899999999999</v>
      </c>
      <c r="P84" s="98">
        <v>-45.374200000000002</v>
      </c>
      <c r="Q84" s="66">
        <v>-4.8574000000000002</v>
      </c>
      <c r="R84" s="66">
        <v>-10.600300000000001</v>
      </c>
      <c r="S84" s="23" t="s">
        <v>48</v>
      </c>
      <c r="T84" s="10"/>
      <c r="U84" s="1" t="str">
        <f t="shared" ref="U84:U87" si="20">U83</f>
        <v>C 4</v>
      </c>
      <c r="V84" s="24" t="s">
        <v>20</v>
      </c>
      <c r="W84" s="86">
        <f>M84</f>
        <v>111.3125</v>
      </c>
      <c r="X84" s="86">
        <f>AVERAGE(O84:P84)</f>
        <v>-45.374049999999997</v>
      </c>
      <c r="Y84" s="86">
        <f>N84</f>
        <v>22.056999999999999</v>
      </c>
      <c r="Z84" s="86">
        <f>Q84</f>
        <v>-4.8574000000000002</v>
      </c>
      <c r="AA84" s="86">
        <f>R84</f>
        <v>-10.600300000000001</v>
      </c>
      <c r="AB84" s="24" t="str">
        <f>CONCATENATE("Gimbal_",U84)</f>
        <v>Gimbal_C 4</v>
      </c>
      <c r="AC84" s="24" t="str">
        <f>CONCATENATE(B84,"_",U84)</f>
        <v>PR3_C 4</v>
      </c>
      <c r="AD84" s="86">
        <v>111.430484973087</v>
      </c>
      <c r="AE84" s="86">
        <v>-45.4830592174348</v>
      </c>
      <c r="AF84" s="86">
        <v>21.929864371909002</v>
      </c>
      <c r="AG84" s="27">
        <v>-4.8514889023513303</v>
      </c>
      <c r="AH84" s="27">
        <v>-10.6044409451608</v>
      </c>
      <c r="AI84" s="24">
        <v>0</v>
      </c>
      <c r="AJ84" s="24" t="str">
        <f>CONCATENATE("Defocus_",U84)</f>
        <v>Defocus_C 4</v>
      </c>
      <c r="AK84" s="24" t="str">
        <f>CONCATENATE(B84,"_",U84)</f>
        <v>PR3_C 4</v>
      </c>
      <c r="AL84" s="24">
        <v>0</v>
      </c>
      <c r="AM84" s="24">
        <v>0</v>
      </c>
      <c r="AN84" s="86">
        <f>D84/1000</f>
        <v>-0.218</v>
      </c>
      <c r="AP84" s="24" t="str">
        <f>CONCATENATE("Image_",U84)</f>
        <v>Image_C 4</v>
      </c>
      <c r="AQ84" s="24" t="str">
        <f>CONCATENATE(B84,"_",U84)</f>
        <v>PR3_C 4</v>
      </c>
      <c r="AR84" s="86">
        <f>(F84-1)*0.01</f>
        <v>3.21</v>
      </c>
      <c r="AS84" s="86">
        <f>(E84-1)*0.01</f>
        <v>2.7800000000000002</v>
      </c>
      <c r="AT84" s="24">
        <f t="shared" si="16"/>
        <v>0</v>
      </c>
    </row>
    <row r="85" spans="1:47" x14ac:dyDescent="0.25">
      <c r="A85" s="10"/>
      <c r="B85" s="23" t="s">
        <v>22</v>
      </c>
      <c r="C85" s="23">
        <v>-204</v>
      </c>
      <c r="D85" s="23">
        <v>-239</v>
      </c>
      <c r="E85" s="23">
        <v>269.39999999999998</v>
      </c>
      <c r="F85" s="23">
        <v>340.3</v>
      </c>
      <c r="G85" s="23">
        <v>20.3</v>
      </c>
      <c r="H85" s="23">
        <v>-13.4</v>
      </c>
      <c r="I85" s="23">
        <v>203</v>
      </c>
      <c r="J85" s="23">
        <v>-134</v>
      </c>
      <c r="K85" s="98">
        <v>-3.04E-2</v>
      </c>
      <c r="L85" s="98">
        <v>-4.9642999999999997</v>
      </c>
      <c r="M85" s="98">
        <v>103.0753</v>
      </c>
      <c r="N85" s="98">
        <v>30.696200000000001</v>
      </c>
      <c r="O85" s="98">
        <v>59.765999999999998</v>
      </c>
      <c r="P85" s="98">
        <v>59.765900000000002</v>
      </c>
      <c r="Q85" s="66">
        <v>5.3083</v>
      </c>
      <c r="R85" s="66">
        <v>-10.3117</v>
      </c>
      <c r="S85" s="23" t="s">
        <v>49</v>
      </c>
      <c r="T85" s="10"/>
      <c r="U85" s="1" t="str">
        <f t="shared" si="20"/>
        <v>C 4</v>
      </c>
      <c r="V85" s="24" t="s">
        <v>22</v>
      </c>
      <c r="W85" s="86">
        <f>M85</f>
        <v>103.0753</v>
      </c>
      <c r="X85" s="86">
        <f>AVERAGE(O85:P85)</f>
        <v>59.765950000000004</v>
      </c>
      <c r="Y85" s="86">
        <f>N85</f>
        <v>30.696200000000001</v>
      </c>
      <c r="Z85" s="86">
        <f>Q85</f>
        <v>5.3083</v>
      </c>
      <c r="AA85" s="86">
        <f>R85</f>
        <v>-10.3117</v>
      </c>
      <c r="AB85" s="24" t="str">
        <f>CONCATENATE("Gimbal_",U85)</f>
        <v>Gimbal_C 4</v>
      </c>
      <c r="AC85" s="24" t="str">
        <f>CONCATENATE(B85,"_",U85)</f>
        <v>PR4_C 4</v>
      </c>
      <c r="AD85" s="86">
        <v>103.199676796445</v>
      </c>
      <c r="AE85" s="86">
        <v>59.710069274540402</v>
      </c>
      <c r="AF85" s="86">
        <v>30.4871530385082</v>
      </c>
      <c r="AG85" s="27">
        <v>5.3126943173818004</v>
      </c>
      <c r="AH85" s="27">
        <v>-10.307905710931401</v>
      </c>
      <c r="AI85" s="24">
        <v>0</v>
      </c>
      <c r="AJ85" s="24" t="str">
        <f>CONCATENATE("Defocus_",U85)</f>
        <v>Defocus_C 4</v>
      </c>
      <c r="AK85" s="24" t="str">
        <f>CONCATENATE(B85,"_",U85)</f>
        <v>PR4_C 4</v>
      </c>
      <c r="AL85" s="24">
        <v>0</v>
      </c>
      <c r="AM85" s="24">
        <v>0</v>
      </c>
      <c r="AN85" s="86">
        <f>D85/1000</f>
        <v>-0.23899999999999999</v>
      </c>
      <c r="AP85" s="24" t="str">
        <f>CONCATENATE("Image_",U85)</f>
        <v>Image_C 4</v>
      </c>
      <c r="AQ85" s="24" t="str">
        <f>CONCATENATE(B85,"_",U85)</f>
        <v>PR4_C 4</v>
      </c>
      <c r="AR85" s="86">
        <f>(F85-1)*0.01</f>
        <v>3.3930000000000002</v>
      </c>
      <c r="AS85" s="86">
        <f>(E85-1)*0.01</f>
        <v>2.6839999999999997</v>
      </c>
      <c r="AT85" s="24">
        <f t="shared" si="16"/>
        <v>0</v>
      </c>
    </row>
    <row r="86" spans="1:47" x14ac:dyDescent="0.25">
      <c r="A86" s="10"/>
      <c r="B86" s="50" t="s">
        <v>24</v>
      </c>
      <c r="C86" s="50">
        <v>-112</v>
      </c>
      <c r="D86" s="50">
        <v>-130</v>
      </c>
      <c r="E86" s="50">
        <v>241</v>
      </c>
      <c r="F86" s="50">
        <v>330.1</v>
      </c>
      <c r="G86" s="50">
        <v>10.1</v>
      </c>
      <c r="H86" s="50">
        <v>15</v>
      </c>
      <c r="I86" s="50">
        <v>101</v>
      </c>
      <c r="J86" s="50">
        <v>150</v>
      </c>
      <c r="K86" s="99">
        <v>-2.7400000000000001E-2</v>
      </c>
      <c r="L86" s="99">
        <v>-4.9671000000000003</v>
      </c>
      <c r="M86" s="99">
        <v>-101.434</v>
      </c>
      <c r="N86" s="99">
        <v>30.808299999999999</v>
      </c>
      <c r="O86" s="99">
        <v>59.402999999999999</v>
      </c>
      <c r="P86" s="99">
        <v>59.4039</v>
      </c>
      <c r="Q86" s="105">
        <v>5.2697000000000003</v>
      </c>
      <c r="R86" s="105">
        <v>10.410299999999999</v>
      </c>
      <c r="S86" s="50" t="s">
        <v>50</v>
      </c>
      <c r="T86" s="10"/>
      <c r="U86" s="1" t="str">
        <f t="shared" si="20"/>
        <v>C 4</v>
      </c>
      <c r="V86" s="28" t="s">
        <v>24</v>
      </c>
      <c r="W86" s="86">
        <f>M86</f>
        <v>-101.434</v>
      </c>
      <c r="X86" s="86">
        <f>AVERAGE(O86:P86)</f>
        <v>59.403449999999999</v>
      </c>
      <c r="Y86" s="86">
        <f>N86</f>
        <v>30.808299999999999</v>
      </c>
      <c r="Z86" s="86">
        <f>Q86</f>
        <v>5.2697000000000003</v>
      </c>
      <c r="AA86" s="86">
        <f>R86</f>
        <v>10.410299999999999</v>
      </c>
      <c r="AB86" s="24" t="str">
        <f>CONCATENATE("Gimbal_",U86)</f>
        <v>Gimbal_C 4</v>
      </c>
      <c r="AC86" s="24" t="str">
        <f>CONCATENATE(B86,"_",U86)</f>
        <v>PR5_C 4</v>
      </c>
      <c r="AD86" s="86">
        <v>-101.44519107739001</v>
      </c>
      <c r="AE86" s="86">
        <v>59.385328166939601</v>
      </c>
      <c r="AF86" s="86">
        <v>30.675314673331702</v>
      </c>
      <c r="AG86" s="27">
        <v>5.26124170569142</v>
      </c>
      <c r="AH86" s="27">
        <v>10.4150276762687</v>
      </c>
      <c r="AI86" s="24">
        <v>0</v>
      </c>
      <c r="AJ86" s="24" t="str">
        <f>CONCATENATE("Defocus_",U86)</f>
        <v>Defocus_C 4</v>
      </c>
      <c r="AK86" s="24" t="str">
        <f>CONCATENATE(B86,"_",U86)</f>
        <v>PR5_C 4</v>
      </c>
      <c r="AL86" s="24">
        <v>0</v>
      </c>
      <c r="AM86" s="24">
        <v>0</v>
      </c>
      <c r="AN86" s="86">
        <f>D86/1000</f>
        <v>-0.13</v>
      </c>
      <c r="AP86" s="24" t="str">
        <f>CONCATENATE("Image_",U86)</f>
        <v>Image_C 4</v>
      </c>
      <c r="AQ86" s="24" t="str">
        <f>CONCATENATE(B86,"_",U86)</f>
        <v>PR5_C 4</v>
      </c>
      <c r="AR86" s="86">
        <f>(F86-1)*0.01</f>
        <v>3.2910000000000004</v>
      </c>
      <c r="AS86" s="86">
        <f>(E86-1)*0.01</f>
        <v>2.4</v>
      </c>
      <c r="AT86" s="24">
        <f t="shared" si="16"/>
        <v>0</v>
      </c>
    </row>
    <row r="87" spans="1:47" x14ac:dyDescent="0.25">
      <c r="A87" s="10"/>
      <c r="B87" s="50" t="s">
        <v>18</v>
      </c>
      <c r="C87" s="50">
        <v>-55</v>
      </c>
      <c r="D87" s="50">
        <v>-56</v>
      </c>
      <c r="E87" s="50">
        <v>262.10000000000002</v>
      </c>
      <c r="F87" s="50">
        <v>321.10000000000002</v>
      </c>
      <c r="G87" s="50">
        <v>1.1000000000000001</v>
      </c>
      <c r="H87" s="50">
        <v>-6.1</v>
      </c>
      <c r="I87" s="50">
        <v>11</v>
      </c>
      <c r="J87" s="50">
        <v>-61</v>
      </c>
      <c r="K87" s="99">
        <v>-3.1300000000000001E-2</v>
      </c>
      <c r="L87" s="99">
        <v>-4.9608999999999996</v>
      </c>
      <c r="M87" s="99">
        <v>0.94410000000000005</v>
      </c>
      <c r="N87" s="99">
        <v>-0.33800000000000002</v>
      </c>
      <c r="O87" s="99">
        <v>1.2808999999999999</v>
      </c>
      <c r="P87" s="99">
        <v>1.2805</v>
      </c>
      <c r="Q87" s="105">
        <v>3.1699999999999999E-2</v>
      </c>
      <c r="R87" s="105">
        <v>3.4299999999999997E-2</v>
      </c>
      <c r="S87" s="50" t="s">
        <v>52</v>
      </c>
      <c r="T87" s="10"/>
      <c r="U87" s="1" t="str">
        <f t="shared" si="20"/>
        <v>C 4</v>
      </c>
      <c r="V87" s="28" t="s">
        <v>18</v>
      </c>
      <c r="W87" s="86">
        <f>M87</f>
        <v>0.94410000000000005</v>
      </c>
      <c r="X87" s="86">
        <f>AVERAGE(O87:P87)</f>
        <v>1.2806999999999999</v>
      </c>
      <c r="Y87" s="86">
        <f>N87</f>
        <v>-0.33800000000000002</v>
      </c>
      <c r="Z87" s="86">
        <f>Q87</f>
        <v>3.1699999999999999E-2</v>
      </c>
      <c r="AA87" s="86">
        <f>R87</f>
        <v>3.4299999999999997E-2</v>
      </c>
    </row>
    <row r="88" spans="1:47" s="61" customFormat="1" x14ac:dyDescent="0.25">
      <c r="A88" s="10"/>
      <c r="B88" s="58"/>
      <c r="C88" s="58"/>
      <c r="D88" s="58"/>
      <c r="E88" s="58"/>
      <c r="F88" s="58"/>
      <c r="G88" s="58"/>
      <c r="H88" s="58"/>
      <c r="I88" s="58"/>
      <c r="J88" s="58"/>
      <c r="K88" s="85"/>
      <c r="L88" s="85"/>
      <c r="M88" s="85"/>
      <c r="N88" s="85"/>
      <c r="O88" s="85"/>
      <c r="P88" s="85"/>
      <c r="Q88" s="89"/>
      <c r="R88" s="89"/>
      <c r="S88" s="58"/>
      <c r="T88" s="10"/>
      <c r="U88" s="58"/>
      <c r="V88" s="58"/>
      <c r="W88" s="85"/>
      <c r="X88" s="85"/>
      <c r="Y88" s="85"/>
      <c r="Z88" s="85"/>
      <c r="AA88" s="85"/>
      <c r="AB88" s="58"/>
      <c r="AC88" s="58"/>
      <c r="AD88" s="85"/>
      <c r="AE88" s="85"/>
      <c r="AF88" s="85"/>
      <c r="AG88" s="89"/>
      <c r="AH88" s="89"/>
      <c r="AI88" s="58"/>
      <c r="AJ88" s="58"/>
      <c r="AK88" s="58"/>
      <c r="AL88" s="58"/>
      <c r="AM88" s="58"/>
      <c r="AN88" s="85"/>
      <c r="AO88" s="58"/>
      <c r="AP88" s="58"/>
      <c r="AQ88" s="58"/>
      <c r="AR88" s="85"/>
      <c r="AS88" s="85"/>
      <c r="AT88" s="58"/>
      <c r="AU88" s="58"/>
    </row>
    <row r="89" spans="1:47" x14ac:dyDescent="0.25">
      <c r="A89" s="10"/>
      <c r="B89" s="36" t="s">
        <v>18</v>
      </c>
      <c r="C89" s="51">
        <v>6</v>
      </c>
      <c r="D89" s="51">
        <v>7</v>
      </c>
      <c r="E89" s="51">
        <v>264</v>
      </c>
      <c r="F89" s="51">
        <v>321.39999999999998</v>
      </c>
      <c r="G89" s="51">
        <v>1.4</v>
      </c>
      <c r="H89" s="51">
        <v>-8</v>
      </c>
      <c r="I89" s="36">
        <v>14</v>
      </c>
      <c r="J89" s="36">
        <v>-80</v>
      </c>
      <c r="K89" s="101">
        <v>-2.93E-2</v>
      </c>
      <c r="L89" s="101">
        <v>-4.9657999999999998</v>
      </c>
      <c r="M89" s="101">
        <v>0.91910000000000003</v>
      </c>
      <c r="N89" s="101">
        <v>-0.28389999999999999</v>
      </c>
      <c r="O89" s="101">
        <v>1.3144</v>
      </c>
      <c r="P89" s="101">
        <v>1.3154999999999999</v>
      </c>
      <c r="Q89" s="52">
        <v>3.3000000000000002E-2</v>
      </c>
      <c r="R89" s="52">
        <v>3.6200000000000003E-2</v>
      </c>
      <c r="S89" s="36" t="s">
        <v>61</v>
      </c>
      <c r="T89" s="10"/>
      <c r="U89" s="35" t="s">
        <v>94</v>
      </c>
      <c r="V89" s="29" t="s">
        <v>18</v>
      </c>
      <c r="W89" s="86">
        <f>M89</f>
        <v>0.91910000000000003</v>
      </c>
      <c r="X89" s="86">
        <f>AVERAGE(O89:P89)</f>
        <v>1.3149500000000001</v>
      </c>
      <c r="Y89" s="86">
        <f>N89</f>
        <v>-0.28389999999999999</v>
      </c>
      <c r="Z89" s="86">
        <f>Q89</f>
        <v>3.3000000000000002E-2</v>
      </c>
      <c r="AA89" s="86">
        <f>R89</f>
        <v>3.6200000000000003E-2</v>
      </c>
      <c r="AB89" s="24" t="str">
        <f>CONCATENATE("Gimbal_",U89)</f>
        <v>Gimbal_Repeat Cuit 4</v>
      </c>
      <c r="AC89" s="24" t="str">
        <f>CONCATENATE(B89,"_",U89)</f>
        <v>PR1_Repeat Cuit 4</v>
      </c>
      <c r="AD89" s="86">
        <v>0.94557276610723995</v>
      </c>
      <c r="AE89" s="86">
        <v>1.28057005141749</v>
      </c>
      <c r="AF89" s="86">
        <v>-0.336918793365303</v>
      </c>
      <c r="AG89" s="27">
        <v>3.1110508619484899E-2</v>
      </c>
      <c r="AH89" s="27">
        <v>3.54371353666907E-2</v>
      </c>
      <c r="AI89" s="24">
        <v>0</v>
      </c>
      <c r="AJ89" s="24" t="str">
        <f>CONCATENATE("Defocus_",U89)</f>
        <v>Defocus_Repeat Cuit 4</v>
      </c>
      <c r="AK89" s="24" t="str">
        <f>CONCATENATE(B89,"_",U89)</f>
        <v>PR1_Repeat Cuit 4</v>
      </c>
      <c r="AL89" s="24">
        <v>0</v>
      </c>
      <c r="AM89" s="24">
        <v>0</v>
      </c>
      <c r="AN89" s="86">
        <f>D89/1000</f>
        <v>7.0000000000000001E-3</v>
      </c>
      <c r="AP89" s="24" t="str">
        <f>CONCATENATE("Image_",U89)</f>
        <v>Image_Repeat Cuit 4</v>
      </c>
      <c r="AQ89" s="24" t="str">
        <f>CONCATENATE(B89,"_",U89)</f>
        <v>PR1_Repeat Cuit 4</v>
      </c>
      <c r="AR89" s="86">
        <f>(F89-1)*0.01</f>
        <v>3.2039999999999997</v>
      </c>
      <c r="AS89" s="86">
        <f>(E89-1)*0.01</f>
        <v>2.63</v>
      </c>
      <c r="AT89" s="24" t="e">
        <f>#REF!</f>
        <v>#REF!</v>
      </c>
    </row>
    <row r="90" spans="1:47" x14ac:dyDescent="0.25">
      <c r="A90" s="10"/>
      <c r="B90" s="36" t="s">
        <v>26</v>
      </c>
      <c r="C90" s="51">
        <v>37</v>
      </c>
      <c r="D90" s="51">
        <v>39</v>
      </c>
      <c r="E90" s="51">
        <v>250.2</v>
      </c>
      <c r="F90" s="51">
        <v>313</v>
      </c>
      <c r="G90" s="51">
        <v>-7</v>
      </c>
      <c r="H90" s="51">
        <v>5.8</v>
      </c>
      <c r="I90" s="36">
        <v>-70</v>
      </c>
      <c r="J90" s="36">
        <v>58</v>
      </c>
      <c r="K90" s="101">
        <v>-2.7799999999999998E-2</v>
      </c>
      <c r="L90" s="101">
        <v>-4.9641999999999999</v>
      </c>
      <c r="M90" s="101">
        <v>-109.48050000000001</v>
      </c>
      <c r="N90" s="101">
        <v>22.415400000000002</v>
      </c>
      <c r="O90" s="101">
        <v>-45.8</v>
      </c>
      <c r="P90" s="101">
        <v>-45.799700000000001</v>
      </c>
      <c r="Q90" s="52">
        <v>-4.9050000000000002</v>
      </c>
      <c r="R90" s="52">
        <v>10.6831</v>
      </c>
      <c r="S90" s="36" t="s">
        <v>65</v>
      </c>
      <c r="T90" s="10"/>
      <c r="U90" s="23" t="str">
        <f>U89</f>
        <v>Repeat Cuit 4</v>
      </c>
      <c r="V90" s="29" t="s">
        <v>26</v>
      </c>
      <c r="W90" s="86">
        <f>M90</f>
        <v>-109.48050000000001</v>
      </c>
      <c r="X90" s="86">
        <f>AVERAGE(O90:P90)</f>
        <v>-45.799849999999999</v>
      </c>
      <c r="Y90" s="86">
        <f>N90</f>
        <v>22.415400000000002</v>
      </c>
      <c r="Z90" s="86">
        <f>Q90</f>
        <v>-4.9050000000000002</v>
      </c>
      <c r="AA90" s="86">
        <f>R90</f>
        <v>10.6831</v>
      </c>
      <c r="AB90" s="24" t="str">
        <f>CONCATENATE("Gimbal_",U90)</f>
        <v>Gimbal_Repeat Cuit 4</v>
      </c>
      <c r="AC90" s="24" t="str">
        <f>CONCATENATE(B90,"_",U90)</f>
        <v>PR2_Repeat Cuit 4</v>
      </c>
      <c r="AD90" s="86">
        <v>-109.508665036631</v>
      </c>
      <c r="AE90" s="86">
        <v>-45.868396562012101</v>
      </c>
      <c r="AF90" s="86">
        <v>22.369760945608899</v>
      </c>
      <c r="AG90" s="27">
        <v>-4.9122792600896599</v>
      </c>
      <c r="AH90" s="27">
        <v>10.680151957649899</v>
      </c>
      <c r="AI90" s="24">
        <v>0</v>
      </c>
      <c r="AJ90" s="24" t="str">
        <f>CONCATENATE("Defocus_",U90)</f>
        <v>Defocus_Repeat Cuit 4</v>
      </c>
      <c r="AK90" s="24" t="str">
        <f>CONCATENATE(B90,"_",U90)</f>
        <v>PR2_Repeat Cuit 4</v>
      </c>
      <c r="AL90" s="24">
        <v>0</v>
      </c>
      <c r="AM90" s="24">
        <v>0</v>
      </c>
      <c r="AN90" s="86">
        <f>D90/1000</f>
        <v>3.9E-2</v>
      </c>
      <c r="AP90" s="24" t="str">
        <f>CONCATENATE("Image_",U90)</f>
        <v>Image_Repeat Cuit 4</v>
      </c>
      <c r="AQ90" s="24" t="str">
        <f>CONCATENATE(B90,"_",U90)</f>
        <v>PR2_Repeat Cuit 4</v>
      </c>
      <c r="AR90" s="86">
        <f>(F90-1)*0.01</f>
        <v>3.12</v>
      </c>
      <c r="AS90" s="86">
        <f>(E90-1)*0.01</f>
        <v>2.492</v>
      </c>
      <c r="AT90" s="24" t="e">
        <f>AT89</f>
        <v>#REF!</v>
      </c>
    </row>
    <row r="91" spans="1:47" x14ac:dyDescent="0.25">
      <c r="A91" s="10"/>
      <c r="B91" s="36" t="s">
        <v>20</v>
      </c>
      <c r="C91" s="51">
        <v>-10</v>
      </c>
      <c r="D91" s="51">
        <v>-10</v>
      </c>
      <c r="E91" s="51">
        <v>263.89999999999998</v>
      </c>
      <c r="F91" s="51">
        <v>318.3</v>
      </c>
      <c r="G91" s="51">
        <v>-1.7</v>
      </c>
      <c r="H91" s="51">
        <v>-7.9</v>
      </c>
      <c r="I91" s="36">
        <v>-17</v>
      </c>
      <c r="J91" s="36">
        <v>-79</v>
      </c>
      <c r="K91" s="101">
        <v>-3.2399999999999998E-2</v>
      </c>
      <c r="L91" s="101">
        <v>-4.9627999999999997</v>
      </c>
      <c r="M91" s="101">
        <v>111.19370000000001</v>
      </c>
      <c r="N91" s="101">
        <v>22.183900000000001</v>
      </c>
      <c r="O91" s="101">
        <v>-45.264800000000001</v>
      </c>
      <c r="P91" s="101">
        <v>-45.264899999999997</v>
      </c>
      <c r="Q91" s="52">
        <v>-4.8632999999999997</v>
      </c>
      <c r="R91" s="52">
        <v>-10.5967</v>
      </c>
      <c r="S91" s="36" t="s">
        <v>62</v>
      </c>
      <c r="T91" s="10"/>
      <c r="U91" s="23" t="str">
        <f>U90</f>
        <v>Repeat Cuit 4</v>
      </c>
      <c r="V91" s="29" t="s">
        <v>20</v>
      </c>
      <c r="W91" s="86">
        <f>M91</f>
        <v>111.19370000000001</v>
      </c>
      <c r="X91" s="86">
        <f>AVERAGE(O91:P91)</f>
        <v>-45.264849999999996</v>
      </c>
      <c r="Y91" s="86">
        <f>N91</f>
        <v>22.183900000000001</v>
      </c>
      <c r="Z91" s="86">
        <f>Q91</f>
        <v>-4.8632999999999997</v>
      </c>
      <c r="AA91" s="86">
        <f>R91</f>
        <v>-10.5967</v>
      </c>
      <c r="AB91" s="24" t="str">
        <f>CONCATENATE("Gimbal_",U91)</f>
        <v>Gimbal_Repeat Cuit 4</v>
      </c>
      <c r="AC91" s="24" t="str">
        <f>CONCATENATE(B91,"_",U91)</f>
        <v>PR3_Repeat Cuit 4</v>
      </c>
      <c r="AD91" s="86">
        <v>111.311724580496</v>
      </c>
      <c r="AE91" s="86">
        <v>-45.373923820595799</v>
      </c>
      <c r="AF91" s="86">
        <v>22.056401640899001</v>
      </c>
      <c r="AG91" s="27">
        <v>-4.8573908309547003</v>
      </c>
      <c r="AH91" s="27">
        <v>-10.6008376124039</v>
      </c>
      <c r="AI91" s="24">
        <v>0</v>
      </c>
      <c r="AJ91" s="24" t="str">
        <f>CONCATENATE("Defocus_",U91)</f>
        <v>Defocus_Repeat Cuit 4</v>
      </c>
      <c r="AK91" s="24" t="str">
        <f>CONCATENATE(B91,"_",U91)</f>
        <v>PR3_Repeat Cuit 4</v>
      </c>
      <c r="AL91" s="24">
        <v>0</v>
      </c>
      <c r="AM91" s="24">
        <v>0</v>
      </c>
      <c r="AN91" s="86">
        <f>D91/1000</f>
        <v>-0.01</v>
      </c>
      <c r="AP91" s="24" t="str">
        <f>CONCATENATE("Image_",U91)</f>
        <v>Image_Repeat Cuit 4</v>
      </c>
      <c r="AQ91" s="24" t="str">
        <f>CONCATENATE(B91,"_",U91)</f>
        <v>PR3_Repeat Cuit 4</v>
      </c>
      <c r="AR91" s="86">
        <f>(F91-1)*0.01</f>
        <v>3.173</v>
      </c>
      <c r="AS91" s="86">
        <f>(E91-1)*0.01</f>
        <v>2.629</v>
      </c>
      <c r="AT91" s="24" t="e">
        <f>AT90</f>
        <v>#REF!</v>
      </c>
    </row>
    <row r="92" spans="1:47" x14ac:dyDescent="0.25">
      <c r="A92" s="10"/>
      <c r="B92" s="36" t="s">
        <v>22</v>
      </c>
      <c r="C92" s="51">
        <v>32</v>
      </c>
      <c r="D92" s="51">
        <v>39</v>
      </c>
      <c r="E92" s="51">
        <v>258.8</v>
      </c>
      <c r="F92" s="51">
        <v>320.60000000000002</v>
      </c>
      <c r="G92" s="51">
        <v>0.6</v>
      </c>
      <c r="H92" s="51">
        <v>-2.8</v>
      </c>
      <c r="I92" s="36">
        <v>6</v>
      </c>
      <c r="J92" s="36">
        <v>-28</v>
      </c>
      <c r="K92" s="101">
        <v>-3.1600000000000003E-2</v>
      </c>
      <c r="L92" s="101">
        <v>-4.9641000000000002</v>
      </c>
      <c r="M92" s="101">
        <v>102.9507</v>
      </c>
      <c r="N92" s="101">
        <v>30.906400000000001</v>
      </c>
      <c r="O92" s="101">
        <v>59.821899999999999</v>
      </c>
      <c r="P92" s="101">
        <v>59.821800000000003</v>
      </c>
      <c r="Q92" s="52">
        <v>5.3037999999999998</v>
      </c>
      <c r="R92" s="52">
        <v>-10.3155</v>
      </c>
      <c r="S92" s="36" t="s">
        <v>63</v>
      </c>
      <c r="T92" s="10"/>
      <c r="U92" s="23" t="str">
        <f>U91</f>
        <v>Repeat Cuit 4</v>
      </c>
      <c r="V92" s="29" t="s">
        <v>22</v>
      </c>
      <c r="W92" s="86">
        <f>M92</f>
        <v>102.9507</v>
      </c>
      <c r="X92" s="86">
        <f>AVERAGE(O92:P92)</f>
        <v>59.821849999999998</v>
      </c>
      <c r="Y92" s="86">
        <f>N92</f>
        <v>30.906400000000001</v>
      </c>
      <c r="Z92" s="86">
        <f>Q92</f>
        <v>5.3037999999999998</v>
      </c>
      <c r="AA92" s="86">
        <f>R92</f>
        <v>-10.3155</v>
      </c>
      <c r="AB92" s="24" t="str">
        <f>CONCATENATE("Gimbal_",U92)</f>
        <v>Gimbal_Repeat Cuit 4</v>
      </c>
      <c r="AC92" s="24" t="str">
        <f>CONCATENATE(B92,"_",U92)</f>
        <v>PR4_Repeat Cuit 4</v>
      </c>
      <c r="AD92" s="86">
        <v>103.075185429494</v>
      </c>
      <c r="AE92" s="86">
        <v>59.765775264685303</v>
      </c>
      <c r="AF92" s="86">
        <v>30.696798585247699</v>
      </c>
      <c r="AG92" s="27">
        <v>5.3081934963776201</v>
      </c>
      <c r="AH92" s="27">
        <v>-10.311707923017799</v>
      </c>
      <c r="AI92" s="24">
        <v>0</v>
      </c>
      <c r="AJ92" s="24" t="str">
        <f>CONCATENATE("Defocus_",U92)</f>
        <v>Defocus_Repeat Cuit 4</v>
      </c>
      <c r="AK92" s="24" t="str">
        <f>CONCATENATE(B92,"_",U92)</f>
        <v>PR4_Repeat Cuit 4</v>
      </c>
      <c r="AL92" s="24">
        <v>0</v>
      </c>
      <c r="AM92" s="24">
        <v>0</v>
      </c>
      <c r="AN92" s="86">
        <f>D92/1000</f>
        <v>3.9E-2</v>
      </c>
      <c r="AP92" s="24" t="str">
        <f>CONCATENATE("Image_",U92)</f>
        <v>Image_Repeat Cuit 4</v>
      </c>
      <c r="AQ92" s="24" t="str">
        <f>CONCATENATE(B92,"_",U92)</f>
        <v>PR4_Repeat Cuit 4</v>
      </c>
      <c r="AR92" s="86">
        <f>(F92-1)*0.01</f>
        <v>3.1960000000000002</v>
      </c>
      <c r="AS92" s="86">
        <f>(E92-1)*0.01</f>
        <v>2.5780000000000003</v>
      </c>
      <c r="AT92" s="24" t="e">
        <f>AT91</f>
        <v>#REF!</v>
      </c>
    </row>
    <row r="93" spans="1:47" x14ac:dyDescent="0.25">
      <c r="A93" s="10"/>
      <c r="B93" s="36" t="s">
        <v>24</v>
      </c>
      <c r="C93" s="51">
        <v>-3</v>
      </c>
      <c r="D93" s="51">
        <v>-3</v>
      </c>
      <c r="E93" s="51">
        <v>263</v>
      </c>
      <c r="F93" s="51">
        <v>312.89999999999998</v>
      </c>
      <c r="G93" s="51">
        <v>-7.1</v>
      </c>
      <c r="H93" s="51">
        <v>-7</v>
      </c>
      <c r="I93" s="36">
        <v>-71</v>
      </c>
      <c r="J93" s="36">
        <v>-70</v>
      </c>
      <c r="K93" s="101">
        <v>-2.86E-2</v>
      </c>
      <c r="L93" s="101">
        <v>-4.9668999999999999</v>
      </c>
      <c r="M93" s="101">
        <v>-101.4198</v>
      </c>
      <c r="N93" s="101">
        <v>30.943100000000001</v>
      </c>
      <c r="O93" s="101">
        <v>59.421900000000001</v>
      </c>
      <c r="P93" s="101">
        <v>59.423000000000002</v>
      </c>
      <c r="Q93" s="52">
        <v>5.2778</v>
      </c>
      <c r="R93" s="52">
        <v>10.4063</v>
      </c>
      <c r="S93" s="36" t="s">
        <v>64</v>
      </c>
      <c r="T93" s="10"/>
      <c r="U93" s="23" t="str">
        <f>U92</f>
        <v>Repeat Cuit 4</v>
      </c>
      <c r="V93" s="29" t="s">
        <v>24</v>
      </c>
      <c r="W93" s="86">
        <f>M93</f>
        <v>-101.4198</v>
      </c>
      <c r="X93" s="86">
        <f>AVERAGE(O93:P93)</f>
        <v>59.422449999999998</v>
      </c>
      <c r="Y93" s="86">
        <f>N93</f>
        <v>30.943100000000001</v>
      </c>
      <c r="Z93" s="86">
        <f>Q93</f>
        <v>5.2778</v>
      </c>
      <c r="AA93" s="86">
        <f>R93</f>
        <v>10.4063</v>
      </c>
      <c r="AB93" s="24" t="str">
        <f>CONCATENATE("Gimbal_",U93)</f>
        <v>Gimbal_Repeat Cuit 4</v>
      </c>
      <c r="AC93" s="24" t="str">
        <f>CONCATENATE(B93,"_",U93)</f>
        <v>PR5_Repeat Cuit 4</v>
      </c>
      <c r="AD93" s="86">
        <v>-101.430859644321</v>
      </c>
      <c r="AE93" s="86">
        <v>59.404176300179699</v>
      </c>
      <c r="AF93" s="86">
        <v>30.809733940355301</v>
      </c>
      <c r="AG93" s="27">
        <v>5.2693499927948197</v>
      </c>
      <c r="AH93" s="27">
        <v>10.4110274955989</v>
      </c>
      <c r="AI93" s="24">
        <v>0</v>
      </c>
      <c r="AJ93" s="24" t="str">
        <f>CONCATENATE("Defocus_",U93)</f>
        <v>Defocus_Repeat Cuit 4</v>
      </c>
      <c r="AK93" s="24" t="str">
        <f>CONCATENATE(B93,"_",U93)</f>
        <v>PR5_Repeat Cuit 4</v>
      </c>
      <c r="AL93" s="24">
        <v>0</v>
      </c>
      <c r="AM93" s="24">
        <v>0</v>
      </c>
      <c r="AN93" s="86">
        <f>D93/1000</f>
        <v>-3.0000000000000001E-3</v>
      </c>
      <c r="AP93" s="24" t="str">
        <f>CONCATENATE("Image_",U93)</f>
        <v>Image_Repeat Cuit 4</v>
      </c>
      <c r="AQ93" s="24" t="str">
        <f>CONCATENATE(B93,"_",U93)</f>
        <v>PR5_Repeat Cuit 4</v>
      </c>
      <c r="AR93" s="86">
        <f>(F93-1)*0.01</f>
        <v>3.1189999999999998</v>
      </c>
      <c r="AS93" s="86">
        <f>(E93-1)*0.01</f>
        <v>2.62</v>
      </c>
      <c r="AT93" s="24" t="e">
        <f>AT92</f>
        <v>#REF!</v>
      </c>
    </row>
    <row r="94" spans="1:47" s="46" customFormat="1" x14ac:dyDescent="0.25">
      <c r="A94" s="41"/>
      <c r="B94" s="42"/>
      <c r="C94" s="43"/>
      <c r="D94" s="43"/>
      <c r="E94" s="44"/>
      <c r="F94" s="44"/>
      <c r="G94" s="44"/>
      <c r="H94" s="44"/>
      <c r="I94" s="42"/>
      <c r="J94" s="42"/>
      <c r="K94" s="82"/>
      <c r="L94" s="82"/>
      <c r="M94" s="82"/>
      <c r="N94" s="82"/>
      <c r="O94" s="82"/>
      <c r="P94" s="82"/>
      <c r="Q94" s="45"/>
      <c r="R94" s="45"/>
      <c r="S94" s="42"/>
      <c r="T94" s="41"/>
      <c r="U94" s="42"/>
      <c r="V94" s="42"/>
      <c r="W94" s="82"/>
      <c r="X94" s="82"/>
      <c r="Y94" s="82"/>
      <c r="Z94" s="82"/>
      <c r="AA94" s="82"/>
      <c r="AB94" s="42"/>
      <c r="AC94" s="42"/>
      <c r="AD94" s="82"/>
      <c r="AE94" s="82"/>
      <c r="AF94" s="82"/>
      <c r="AG94" s="45"/>
      <c r="AH94" s="45"/>
      <c r="AI94" s="42"/>
      <c r="AJ94" s="42"/>
      <c r="AK94" s="42"/>
      <c r="AL94" s="42"/>
      <c r="AM94" s="42"/>
      <c r="AN94" s="82"/>
      <c r="AO94" s="42"/>
      <c r="AP94" s="42"/>
      <c r="AQ94" s="42"/>
      <c r="AR94" s="82"/>
      <c r="AS94" s="82"/>
      <c r="AT94" s="42"/>
      <c r="AU94" s="42"/>
    </row>
    <row r="95" spans="1:47" s="6" customFormat="1" x14ac:dyDescent="0.25">
      <c r="A95" s="13"/>
      <c r="B95" s="47" t="s">
        <v>0</v>
      </c>
      <c r="C95" s="47" t="s">
        <v>1</v>
      </c>
      <c r="D95" s="47" t="s">
        <v>2</v>
      </c>
      <c r="E95" s="48" t="s">
        <v>3</v>
      </c>
      <c r="F95" s="48" t="s">
        <v>4</v>
      </c>
      <c r="G95" s="48" t="s">
        <v>5</v>
      </c>
      <c r="H95" s="48" t="s">
        <v>6</v>
      </c>
      <c r="I95" s="47" t="s">
        <v>7</v>
      </c>
      <c r="J95" s="47" t="s">
        <v>8</v>
      </c>
      <c r="K95" s="97" t="s">
        <v>9</v>
      </c>
      <c r="L95" s="97" t="s">
        <v>10</v>
      </c>
      <c r="M95" s="97" t="s">
        <v>11</v>
      </c>
      <c r="N95" s="97" t="s">
        <v>12</v>
      </c>
      <c r="O95" s="97" t="s">
        <v>13</v>
      </c>
      <c r="P95" s="97" t="s">
        <v>14</v>
      </c>
      <c r="Q95" s="49" t="s">
        <v>15</v>
      </c>
      <c r="R95" s="49" t="s">
        <v>16</v>
      </c>
      <c r="S95" s="47" t="s">
        <v>17</v>
      </c>
      <c r="T95" s="13"/>
      <c r="U95" s="29"/>
      <c r="V95" s="24" t="s">
        <v>0</v>
      </c>
      <c r="W95" s="86" t="s">
        <v>54</v>
      </c>
      <c r="X95" s="86" t="s">
        <v>55</v>
      </c>
      <c r="Y95" s="86" t="s">
        <v>56</v>
      </c>
      <c r="Z95" s="86" t="s">
        <v>57</v>
      </c>
      <c r="AA95" s="86" t="s">
        <v>58</v>
      </c>
      <c r="AB95" s="24"/>
      <c r="AC95" s="24" t="s">
        <v>59</v>
      </c>
      <c r="AD95" s="86" t="s">
        <v>54</v>
      </c>
      <c r="AE95" s="86" t="s">
        <v>55</v>
      </c>
      <c r="AF95" s="86" t="s">
        <v>56</v>
      </c>
      <c r="AG95" s="27" t="s">
        <v>57</v>
      </c>
      <c r="AH95" s="27" t="s">
        <v>58</v>
      </c>
      <c r="AI95" s="24" t="s">
        <v>60</v>
      </c>
      <c r="AJ95" s="24"/>
      <c r="AK95" s="24"/>
      <c r="AL95" s="24"/>
      <c r="AM95" s="24"/>
      <c r="AN95" s="86"/>
      <c r="AO95" s="24"/>
      <c r="AP95" s="24"/>
      <c r="AQ95" s="24"/>
      <c r="AR95" s="86"/>
      <c r="AS95" s="86"/>
      <c r="AT95" s="24"/>
      <c r="AU95" s="29"/>
    </row>
    <row r="96" spans="1:47" x14ac:dyDescent="0.25">
      <c r="A96" s="11" t="s">
        <v>72</v>
      </c>
      <c r="B96" s="53" t="s">
        <v>18</v>
      </c>
      <c r="C96" s="53">
        <v>-55</v>
      </c>
      <c r="D96" s="53">
        <v>-56</v>
      </c>
      <c r="E96" s="53">
        <v>271.5</v>
      </c>
      <c r="F96" s="53">
        <v>311.10000000000002</v>
      </c>
      <c r="G96" s="53">
        <v>-8.9</v>
      </c>
      <c r="H96" s="53">
        <v>-15.5</v>
      </c>
      <c r="I96" s="53">
        <v>-89</v>
      </c>
      <c r="J96" s="53">
        <v>-155</v>
      </c>
      <c r="K96" s="102">
        <v>-3.0499999999999999E-2</v>
      </c>
      <c r="L96" s="102">
        <v>-4.9630000000000001</v>
      </c>
      <c r="M96" s="102">
        <v>1.0931</v>
      </c>
      <c r="N96" s="102">
        <v>1.1339999999999999</v>
      </c>
      <c r="O96" s="102">
        <v>0.74909999999999999</v>
      </c>
      <c r="P96" s="102">
        <v>0.749</v>
      </c>
      <c r="Q96" s="107">
        <v>6.2399999999999997E-2</v>
      </c>
      <c r="R96" s="107">
        <v>3.1300000000000001E-2</v>
      </c>
      <c r="S96" s="53" t="s">
        <v>66</v>
      </c>
      <c r="T96" s="11" t="s">
        <v>72</v>
      </c>
      <c r="U96" s="1" t="s">
        <v>89</v>
      </c>
      <c r="V96" s="32" t="s">
        <v>18</v>
      </c>
      <c r="W96" s="86">
        <f>M96</f>
        <v>1.0931</v>
      </c>
      <c r="X96" s="86">
        <f>AVERAGE(O96:P96)</f>
        <v>0.74904999999999999</v>
      </c>
      <c r="Y96" s="86">
        <f>N96</f>
        <v>1.1339999999999999</v>
      </c>
      <c r="Z96" s="86">
        <f>Q96</f>
        <v>6.2399999999999997E-2</v>
      </c>
      <c r="AA96" s="86">
        <f>R96</f>
        <v>3.1300000000000001E-2</v>
      </c>
      <c r="AB96" s="24" t="str">
        <f>CONCATENATE("Gimbal_",U96)</f>
        <v>Gimbal_C1</v>
      </c>
      <c r="AC96" s="24" t="str">
        <f>CONCATENATE(B96,"_",U96)</f>
        <v>PR1_C1</v>
      </c>
      <c r="AD96" s="86">
        <v>1.1209418538914599</v>
      </c>
      <c r="AE96" s="86">
        <v>0.71261740684798702</v>
      </c>
      <c r="AF96" s="86">
        <v>1.07741614032166</v>
      </c>
      <c r="AG96" s="27">
        <v>6.0502517147456497E-2</v>
      </c>
      <c r="AH96" s="27">
        <v>3.0572470166678498E-2</v>
      </c>
      <c r="AI96" s="24">
        <v>0</v>
      </c>
      <c r="AJ96" s="24" t="str">
        <f>CONCATENATE("Defocus_",U96)</f>
        <v>Defocus_C1</v>
      </c>
      <c r="AK96" s="24" t="str">
        <f>CONCATENATE(B96,"_",U96)</f>
        <v>PR1_C1</v>
      </c>
      <c r="AL96" s="24">
        <v>0</v>
      </c>
      <c r="AM96" s="24">
        <v>0</v>
      </c>
      <c r="AN96" s="86">
        <f>D96/1000</f>
        <v>-5.6000000000000001E-2</v>
      </c>
      <c r="AP96" s="24" t="str">
        <f>CONCATENATE("Image_",U96)</f>
        <v>Image_C1</v>
      </c>
      <c r="AQ96" s="24" t="str">
        <f>CONCATENATE(B96,"_",U96)</f>
        <v>PR1_C1</v>
      </c>
      <c r="AR96" s="86">
        <f>(F96-1)*0.01</f>
        <v>3.1010000000000004</v>
      </c>
      <c r="AS96" s="86">
        <f>(E96-1)*0.01</f>
        <v>2.7050000000000001</v>
      </c>
      <c r="AT96" s="24">
        <f>AT95</f>
        <v>0</v>
      </c>
    </row>
    <row r="97" spans="1:46" x14ac:dyDescent="0.25">
      <c r="A97" s="11"/>
      <c r="B97" s="53" t="s">
        <v>26</v>
      </c>
      <c r="C97" s="53">
        <v>20</v>
      </c>
      <c r="D97" s="53">
        <v>21</v>
      </c>
      <c r="E97" s="53">
        <v>260.8</v>
      </c>
      <c r="F97" s="53">
        <v>310.5</v>
      </c>
      <c r="G97" s="53">
        <v>-9.5</v>
      </c>
      <c r="H97" s="53">
        <v>-4.8</v>
      </c>
      <c r="I97" s="53">
        <v>-95</v>
      </c>
      <c r="J97" s="53">
        <v>-48</v>
      </c>
      <c r="K97" s="102">
        <v>-3.0200000000000001E-2</v>
      </c>
      <c r="L97" s="102">
        <v>-4.9629000000000003</v>
      </c>
      <c r="M97" s="102">
        <v>-109.30070000000001</v>
      </c>
      <c r="N97" s="102">
        <v>23.798300000000001</v>
      </c>
      <c r="O97" s="102">
        <v>-46.380699999999997</v>
      </c>
      <c r="P97" s="102">
        <v>-46.380699999999997</v>
      </c>
      <c r="Q97" s="107">
        <v>-4.8757999999999999</v>
      </c>
      <c r="R97" s="107">
        <v>10.6793</v>
      </c>
      <c r="S97" s="53" t="s">
        <v>70</v>
      </c>
      <c r="T97" s="11"/>
      <c r="U97" s="1" t="str">
        <f>U96</f>
        <v>C1</v>
      </c>
      <c r="V97" s="32" t="s">
        <v>26</v>
      </c>
      <c r="W97" s="86">
        <f>M97</f>
        <v>-109.30070000000001</v>
      </c>
      <c r="X97" s="86">
        <f>AVERAGE(O97:P97)</f>
        <v>-46.380699999999997</v>
      </c>
      <c r="Y97" s="86">
        <f>N97</f>
        <v>23.798300000000001</v>
      </c>
      <c r="Z97" s="86">
        <f>Q97</f>
        <v>-4.8757999999999999</v>
      </c>
      <c r="AA97" s="86">
        <f>R97</f>
        <v>10.6793</v>
      </c>
      <c r="AB97" s="24" t="str">
        <f>CONCATENATE("Gimbal_",U97)</f>
        <v>Gimbal_C1</v>
      </c>
      <c r="AC97" s="24" t="str">
        <f>CONCATENATE(B97,"_",U97)</f>
        <v>PR2_C1</v>
      </c>
      <c r="AD97" s="86">
        <v>-109.32752417079899</v>
      </c>
      <c r="AE97" s="86">
        <v>-46.451267437728298</v>
      </c>
      <c r="AF97" s="86">
        <v>23.749197073268199</v>
      </c>
      <c r="AG97" s="27">
        <v>-4.8830774405260797</v>
      </c>
      <c r="AH97" s="27">
        <v>10.6763400944383</v>
      </c>
      <c r="AI97" s="24">
        <v>0</v>
      </c>
      <c r="AJ97" s="24" t="str">
        <f>CONCATENATE("Defocus_",U97)</f>
        <v>Defocus_C1</v>
      </c>
      <c r="AK97" s="24" t="str">
        <f>CONCATENATE(B97,"_",U97)</f>
        <v>PR2_C1</v>
      </c>
      <c r="AL97" s="24">
        <v>0</v>
      </c>
      <c r="AM97" s="24">
        <v>0</v>
      </c>
      <c r="AN97" s="86">
        <f>D97/1000</f>
        <v>2.1000000000000001E-2</v>
      </c>
      <c r="AP97" s="24" t="str">
        <f>CONCATENATE("Image_",U97)</f>
        <v>Image_C1</v>
      </c>
      <c r="AQ97" s="24" t="str">
        <f>CONCATENATE(B97,"_",U97)</f>
        <v>PR2_C1</v>
      </c>
      <c r="AR97" s="86">
        <f>(F97-1)*0.01</f>
        <v>3.0950000000000002</v>
      </c>
      <c r="AS97" s="86">
        <f>(E97-1)*0.01</f>
        <v>2.5980000000000003</v>
      </c>
      <c r="AT97" s="24">
        <f>AT96</f>
        <v>0</v>
      </c>
    </row>
    <row r="98" spans="1:46" x14ac:dyDescent="0.25">
      <c r="A98" s="11"/>
      <c r="B98" s="53" t="s">
        <v>20</v>
      </c>
      <c r="C98" s="53">
        <v>-75</v>
      </c>
      <c r="D98" s="53">
        <v>-77</v>
      </c>
      <c r="E98" s="53">
        <v>267.7</v>
      </c>
      <c r="F98" s="53">
        <v>304.2</v>
      </c>
      <c r="G98" s="53">
        <v>-15.8</v>
      </c>
      <c r="H98" s="53">
        <v>-11.7</v>
      </c>
      <c r="I98" s="53">
        <v>-158</v>
      </c>
      <c r="J98" s="53">
        <v>-117</v>
      </c>
      <c r="K98" s="102">
        <v>-2.9000000000000001E-2</v>
      </c>
      <c r="L98" s="102">
        <v>-4.9627999999999997</v>
      </c>
      <c r="M98" s="102">
        <v>111.3643</v>
      </c>
      <c r="N98" s="102">
        <v>23.583200000000001</v>
      </c>
      <c r="O98" s="102">
        <v>-45.840200000000003</v>
      </c>
      <c r="P98" s="102">
        <v>-45.839399999999998</v>
      </c>
      <c r="Q98" s="107">
        <v>-4.8338000000000001</v>
      </c>
      <c r="R98" s="107">
        <v>-10.601000000000001</v>
      </c>
      <c r="S98" s="53" t="s">
        <v>67</v>
      </c>
      <c r="T98" s="11"/>
      <c r="U98" s="1" t="str">
        <f>U97</f>
        <v>C1</v>
      </c>
      <c r="V98" s="32" t="s">
        <v>20</v>
      </c>
      <c r="W98" s="86">
        <f>M98</f>
        <v>111.3643</v>
      </c>
      <c r="X98" s="86">
        <f>AVERAGE(O98:P98)</f>
        <v>-45.839799999999997</v>
      </c>
      <c r="Y98" s="86">
        <f>N98</f>
        <v>23.583200000000001</v>
      </c>
      <c r="Z98" s="86">
        <f>Q98</f>
        <v>-4.8338000000000001</v>
      </c>
      <c r="AA98" s="86">
        <f>R98</f>
        <v>-10.601000000000001</v>
      </c>
      <c r="AB98" s="24" t="str">
        <f>CONCATENATE("Gimbal_",U98)</f>
        <v>Gimbal_C1</v>
      </c>
      <c r="AC98" s="24" t="str">
        <f>CONCATENATE(B98,"_",U98)</f>
        <v>PR3_C1</v>
      </c>
      <c r="AD98" s="86">
        <v>111.483674327594</v>
      </c>
      <c r="AE98" s="86">
        <v>-45.950909024828</v>
      </c>
      <c r="AF98" s="86">
        <v>23.452193413537401</v>
      </c>
      <c r="AG98" s="27">
        <v>-4.8278894134325903</v>
      </c>
      <c r="AH98" s="27">
        <v>-10.6051487457008</v>
      </c>
      <c r="AI98" s="24">
        <v>0</v>
      </c>
      <c r="AJ98" s="24" t="str">
        <f>CONCATENATE("Defocus_",U98)</f>
        <v>Defocus_C1</v>
      </c>
      <c r="AK98" s="24" t="str">
        <f>CONCATENATE(B98,"_",U98)</f>
        <v>PR3_C1</v>
      </c>
      <c r="AL98" s="24">
        <v>0</v>
      </c>
      <c r="AM98" s="24">
        <v>0</v>
      </c>
      <c r="AN98" s="86">
        <f>D98/1000</f>
        <v>-7.6999999999999999E-2</v>
      </c>
      <c r="AP98" s="24" t="str">
        <f>CONCATENATE("Image_",U98)</f>
        <v>Image_C1</v>
      </c>
      <c r="AQ98" s="24" t="str">
        <f>CONCATENATE(B98,"_",U98)</f>
        <v>PR3_C1</v>
      </c>
      <c r="AR98" s="86">
        <f>(F98-1)*0.01</f>
        <v>3.032</v>
      </c>
      <c r="AS98" s="86">
        <f>(E98-1)*0.01</f>
        <v>2.6669999999999998</v>
      </c>
      <c r="AT98" s="24">
        <f>AT97</f>
        <v>0</v>
      </c>
    </row>
    <row r="99" spans="1:46" x14ac:dyDescent="0.25">
      <c r="A99" s="11"/>
      <c r="B99" s="53" t="s">
        <v>22</v>
      </c>
      <c r="C99" s="53">
        <v>-74</v>
      </c>
      <c r="D99" s="53">
        <v>-86</v>
      </c>
      <c r="E99" s="53">
        <v>266.2</v>
      </c>
      <c r="F99" s="53">
        <v>306.89999999999998</v>
      </c>
      <c r="G99" s="53">
        <v>-13.1</v>
      </c>
      <c r="H99" s="53">
        <v>-10.199999999999999</v>
      </c>
      <c r="I99" s="53">
        <v>-131</v>
      </c>
      <c r="J99" s="53">
        <v>-102</v>
      </c>
      <c r="K99" s="102">
        <v>-2.7900000000000001E-2</v>
      </c>
      <c r="L99" s="102">
        <v>-4.9640000000000004</v>
      </c>
      <c r="M99" s="102">
        <v>103.1237</v>
      </c>
      <c r="N99" s="102">
        <v>32.352600000000002</v>
      </c>
      <c r="O99" s="102">
        <v>59.242800000000003</v>
      </c>
      <c r="P99" s="102">
        <v>59.2423</v>
      </c>
      <c r="Q99" s="107">
        <v>5.3331</v>
      </c>
      <c r="R99" s="107">
        <v>-10.3194</v>
      </c>
      <c r="S99" s="53" t="s">
        <v>68</v>
      </c>
      <c r="T99" s="11"/>
      <c r="U99" s="1" t="str">
        <f>U98</f>
        <v>C1</v>
      </c>
      <c r="V99" s="32" t="s">
        <v>22</v>
      </c>
      <c r="W99" s="86">
        <f>M99</f>
        <v>103.1237</v>
      </c>
      <c r="X99" s="86">
        <f>AVERAGE(O99:P99)</f>
        <v>59.242550000000001</v>
      </c>
      <c r="Y99" s="86">
        <f>N99</f>
        <v>32.352600000000002</v>
      </c>
      <c r="Z99" s="86">
        <f>Q99</f>
        <v>5.3331</v>
      </c>
      <c r="AA99" s="86">
        <f>R99</f>
        <v>-10.3194</v>
      </c>
      <c r="AB99" s="24" t="str">
        <f>CONCATENATE("Gimbal_",U99)</f>
        <v>Gimbal_C1</v>
      </c>
      <c r="AC99" s="24" t="str">
        <f>CONCATENATE(B99,"_",U99)</f>
        <v>PR4_C1</v>
      </c>
      <c r="AD99" s="86">
        <v>103.249578794333</v>
      </c>
      <c r="AE99" s="86">
        <v>59.184381245751901</v>
      </c>
      <c r="AF99" s="86">
        <v>32.139365262969598</v>
      </c>
      <c r="AG99" s="27">
        <v>5.3375159860911898</v>
      </c>
      <c r="AH99" s="27">
        <v>-10.3156040199893</v>
      </c>
      <c r="AI99" s="24">
        <v>0</v>
      </c>
      <c r="AJ99" s="24" t="str">
        <f>CONCATENATE("Defocus_",U99)</f>
        <v>Defocus_C1</v>
      </c>
      <c r="AK99" s="24" t="str">
        <f>CONCATENATE(B99,"_",U99)</f>
        <v>PR4_C1</v>
      </c>
      <c r="AL99" s="24">
        <v>0</v>
      </c>
      <c r="AM99" s="24">
        <v>0</v>
      </c>
      <c r="AN99" s="86">
        <f>D99/1000</f>
        <v>-8.5999999999999993E-2</v>
      </c>
      <c r="AP99" s="24" t="str">
        <f>CONCATENATE("Image_",U99)</f>
        <v>Image_C1</v>
      </c>
      <c r="AQ99" s="24" t="str">
        <f>CONCATENATE(B99,"_",U99)</f>
        <v>PR4_C1</v>
      </c>
      <c r="AR99" s="86">
        <f>(F99-1)*0.01</f>
        <v>3.0589999999999997</v>
      </c>
      <c r="AS99" s="86">
        <f>(E99-1)*0.01</f>
        <v>2.6520000000000001</v>
      </c>
      <c r="AT99" s="24">
        <f>AT98</f>
        <v>0</v>
      </c>
    </row>
    <row r="100" spans="1:46" x14ac:dyDescent="0.25">
      <c r="A100" s="11"/>
      <c r="B100" s="53" t="s">
        <v>24</v>
      </c>
      <c r="C100" s="53">
        <v>-87</v>
      </c>
      <c r="D100" s="53">
        <v>-101</v>
      </c>
      <c r="E100" s="53">
        <v>272.7</v>
      </c>
      <c r="F100" s="53">
        <v>310</v>
      </c>
      <c r="G100" s="53">
        <v>-10</v>
      </c>
      <c r="H100" s="53">
        <v>-16.7</v>
      </c>
      <c r="I100" s="53">
        <v>-100</v>
      </c>
      <c r="J100" s="53">
        <v>-167</v>
      </c>
      <c r="K100" s="102">
        <v>-2.76E-2</v>
      </c>
      <c r="L100" s="102">
        <v>-4.9627999999999997</v>
      </c>
      <c r="M100" s="102">
        <v>-101.2467</v>
      </c>
      <c r="N100" s="102">
        <v>32.376399999999997</v>
      </c>
      <c r="O100" s="102">
        <v>58.835999999999999</v>
      </c>
      <c r="P100" s="102">
        <v>58.836500000000001</v>
      </c>
      <c r="Q100" s="107">
        <v>5.3066000000000004</v>
      </c>
      <c r="R100" s="107">
        <v>10.402200000000001</v>
      </c>
      <c r="S100" s="53" t="s">
        <v>69</v>
      </c>
      <c r="T100" s="11"/>
      <c r="U100" s="1" t="str">
        <f>U99</f>
        <v>C1</v>
      </c>
      <c r="V100" s="32" t="s">
        <v>24</v>
      </c>
      <c r="W100" s="86">
        <f>M100</f>
        <v>-101.2467</v>
      </c>
      <c r="X100" s="86">
        <f>AVERAGE(O100:P100)</f>
        <v>58.83625</v>
      </c>
      <c r="Y100" s="86">
        <f>N100</f>
        <v>32.376399999999997</v>
      </c>
      <c r="Z100" s="86">
        <f>Q100</f>
        <v>5.3066000000000004</v>
      </c>
      <c r="AA100" s="86">
        <f>R100</f>
        <v>10.402200000000001</v>
      </c>
      <c r="AB100" s="24" t="str">
        <f>CONCATENATE("Gimbal_",U100)</f>
        <v>Gimbal_C1</v>
      </c>
      <c r="AC100" s="24" t="str">
        <f>CONCATENATE(B100,"_",U100)</f>
        <v>PR5_C1</v>
      </c>
      <c r="AD100" s="86">
        <v>-101.256378086917</v>
      </c>
      <c r="AE100" s="86">
        <v>58.815893552104001</v>
      </c>
      <c r="AF100" s="86">
        <v>32.239439488757</v>
      </c>
      <c r="AG100" s="27">
        <v>5.2981724676147604</v>
      </c>
      <c r="AH100" s="27">
        <v>10.4069311999445</v>
      </c>
      <c r="AI100" s="24">
        <v>0</v>
      </c>
      <c r="AJ100" s="24" t="str">
        <f>CONCATENATE("Defocus_",U100)</f>
        <v>Defocus_C1</v>
      </c>
      <c r="AK100" s="24" t="str">
        <f>CONCATENATE(B100,"_",U100)</f>
        <v>PR5_C1</v>
      </c>
      <c r="AL100" s="24">
        <v>0</v>
      </c>
      <c r="AM100" s="24">
        <v>0</v>
      </c>
      <c r="AN100" s="86">
        <f>D100/1000</f>
        <v>-0.10100000000000001</v>
      </c>
      <c r="AP100" s="24" t="str">
        <f>CONCATENATE("Image_",U100)</f>
        <v>Image_C1</v>
      </c>
      <c r="AQ100" s="24" t="str">
        <f>CONCATENATE(B100,"_",U100)</f>
        <v>PR5_C1</v>
      </c>
      <c r="AR100" s="86">
        <f>(F100-1)*0.01</f>
        <v>3.09</v>
      </c>
      <c r="AS100" s="86">
        <f>(E100-1)*0.01</f>
        <v>2.7170000000000001</v>
      </c>
      <c r="AT100" s="24">
        <f>AT99</f>
        <v>0</v>
      </c>
    </row>
  </sheetData>
  <sortState xmlns:xlrd2="http://schemas.microsoft.com/office/spreadsheetml/2017/richdata2" ref="A2:AN19">
    <sortCondition ref="B67:B71"/>
  </sortState>
  <mergeCells count="13">
    <mergeCell ref="AD1:AH1"/>
    <mergeCell ref="AJ1:AT1"/>
    <mergeCell ref="A54:A93"/>
    <mergeCell ref="A2:A19"/>
    <mergeCell ref="A21:A38"/>
    <mergeCell ref="A41:A51"/>
    <mergeCell ref="A96:A100"/>
    <mergeCell ref="T2:T19"/>
    <mergeCell ref="T21:T38"/>
    <mergeCell ref="T41:T51"/>
    <mergeCell ref="T54:T93"/>
    <mergeCell ref="T96:T100"/>
    <mergeCell ref="W1:AA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 test FDPR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Crooke, John A. (GSFC-586.0)[MICROTEL LLC]</dc:creator>
  <cp:keywords/>
  <dc:description/>
  <cp:lastModifiedBy>Khreishi, Manal A. (GSFC-5510)</cp:lastModifiedBy>
  <cp:revision>2</cp:revision>
  <dcterms:created xsi:type="dcterms:W3CDTF">2023-04-07T17:02:55Z</dcterms:created>
  <dcterms:modified xsi:type="dcterms:W3CDTF">2023-04-12T17:49:23Z</dcterms:modified>
  <cp:category/>
  <cp:contentStatus/>
</cp:coreProperties>
</file>