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khreish\Desktop\SORC 07-2023\"/>
    </mc:Choice>
  </mc:AlternateContent>
  <xr:revisionPtr revIDLastSave="0" documentId="13_ncr:1_{E516AAF3-9174-469B-8372-8570C279037A}" xr6:coauthVersionLast="47" xr6:coauthVersionMax="47" xr10:uidLastSave="{00000000-0000-0000-0000-000000000000}"/>
  <bookViews>
    <workbookView xWindow="31365" yWindow="765" windowWidth="26265" windowHeight="14040" xr2:uid="{00D4B815-27B7-4037-A284-D29C27C0B11A}"/>
  </bookViews>
  <sheets>
    <sheet name="Ti2C4" sheetId="1" r:id="rId1"/>
    <sheet name="Ti2C2 PSF Shifts" sheetId="2" r:id="rId2"/>
    <sheet name="mapping 05182023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32" i="1" l="1"/>
  <c r="U32" i="1"/>
  <c r="L29" i="1"/>
  <c r="K29" i="1"/>
  <c r="J29" i="1"/>
  <c r="M25" i="1" l="1"/>
  <c r="T25" i="1" s="1"/>
  <c r="N25" i="1"/>
  <c r="U25" i="1" s="1"/>
  <c r="M26" i="1"/>
  <c r="T26" i="1" s="1"/>
  <c r="N26" i="1"/>
  <c r="U26" i="1" s="1"/>
  <c r="M27" i="1"/>
  <c r="T27" i="1" s="1"/>
  <c r="N27" i="1"/>
  <c r="U27" i="1" s="1"/>
  <c r="M28" i="1"/>
  <c r="T28" i="1" s="1"/>
  <c r="N28" i="1"/>
  <c r="U28" i="1" s="1"/>
  <c r="N24" i="1"/>
  <c r="U24" i="1" s="1"/>
  <c r="M24" i="1"/>
  <c r="T24" i="1" s="1"/>
  <c r="L25" i="1"/>
  <c r="S25" i="1" s="1"/>
  <c r="L26" i="1"/>
  <c r="S26" i="1" s="1"/>
  <c r="L27" i="1"/>
  <c r="S27" i="1" s="1"/>
  <c r="L28" i="1"/>
  <c r="S28" i="1" s="1"/>
  <c r="L24" i="1"/>
  <c r="S24" i="1" s="1"/>
  <c r="K25" i="1"/>
  <c r="R25" i="1" s="1"/>
  <c r="K26" i="1"/>
  <c r="R26" i="1" s="1"/>
  <c r="K27" i="1"/>
  <c r="R27" i="1" s="1"/>
  <c r="K28" i="1"/>
  <c r="R28" i="1" s="1"/>
  <c r="K24" i="1"/>
  <c r="R24" i="1" s="1"/>
  <c r="J25" i="1"/>
  <c r="Q25" i="1" s="1"/>
  <c r="J26" i="1"/>
  <c r="Q26" i="1" s="1"/>
  <c r="J27" i="1"/>
  <c r="Q27" i="1" s="1"/>
  <c r="J28" i="1"/>
  <c r="Q28" i="1" s="1"/>
  <c r="J24" i="1"/>
  <c r="T29" i="1" l="1"/>
  <c r="R31" i="1" s="1"/>
  <c r="K30" i="1" s="1"/>
  <c r="U29" i="1"/>
  <c r="Q31" i="1" s="1"/>
  <c r="J30" i="1" s="1"/>
  <c r="S29" i="1"/>
  <c r="S32" i="1" s="1"/>
  <c r="R29" i="1"/>
  <c r="R32" i="1" s="1"/>
  <c r="J8" i="2"/>
  <c r="I8" i="2"/>
  <c r="D8" i="2"/>
  <c r="Q24" i="1"/>
  <c r="Q29" i="1" s="1"/>
  <c r="Q32" i="1" s="1"/>
  <c r="G64" i="3"/>
  <c r="BJ52" i="3" s="1"/>
  <c r="BJ55" i="3" s="1"/>
  <c r="BP55" i="3" s="1"/>
  <c r="F64" i="3"/>
  <c r="BJ51" i="3" s="1"/>
  <c r="BJ56" i="3" s="1"/>
  <c r="E64" i="3"/>
  <c r="BJ40" i="3" s="1"/>
  <c r="BJ44" i="3" s="1"/>
  <c r="D64" i="3"/>
  <c r="BJ39" i="3" s="1"/>
  <c r="C64" i="3"/>
  <c r="BJ38" i="3" s="1"/>
  <c r="BJ45" i="3" s="1"/>
  <c r="BP45" i="3" s="1"/>
  <c r="B64" i="3"/>
  <c r="G63" i="3"/>
  <c r="AW52" i="3" s="1"/>
  <c r="F63" i="3"/>
  <c r="AW51" i="3" s="1"/>
  <c r="AW54" i="3" s="1"/>
  <c r="E63" i="3"/>
  <c r="AW40" i="3" s="1"/>
  <c r="D63" i="3"/>
  <c r="AW39" i="3" s="1"/>
  <c r="C63" i="3"/>
  <c r="AW38" i="3" s="1"/>
  <c r="B63" i="3"/>
  <c r="G62" i="3"/>
  <c r="AJ52" i="3" s="1"/>
  <c r="F62" i="3"/>
  <c r="AJ51" i="3" s="1"/>
  <c r="E62" i="3"/>
  <c r="AJ40" i="3" s="1"/>
  <c r="D62" i="3"/>
  <c r="AJ39" i="3" s="1"/>
  <c r="C62" i="3"/>
  <c r="AJ38" i="3" s="1"/>
  <c r="AK38" i="3" s="1"/>
  <c r="B62" i="3"/>
  <c r="G61" i="3"/>
  <c r="W52" i="3" s="1"/>
  <c r="F61" i="3"/>
  <c r="W51" i="3" s="1"/>
  <c r="E61" i="3"/>
  <c r="W40" i="3" s="1"/>
  <c r="D61" i="3"/>
  <c r="W39" i="3" s="1"/>
  <c r="C61" i="3"/>
  <c r="W38" i="3" s="1"/>
  <c r="B61" i="3"/>
  <c r="G60" i="3"/>
  <c r="J52" i="3" s="1"/>
  <c r="F60" i="3"/>
  <c r="J51" i="3" s="1"/>
  <c r="E60" i="3"/>
  <c r="J40" i="3" s="1"/>
  <c r="D60" i="3"/>
  <c r="J39" i="3" s="1"/>
  <c r="C60" i="3"/>
  <c r="J38" i="3" s="1"/>
  <c r="K38" i="3" s="1"/>
  <c r="Q38" i="3" s="1"/>
  <c r="B60" i="3"/>
  <c r="BQ53" i="3"/>
  <c r="BP53" i="3"/>
  <c r="BK53" i="3"/>
  <c r="BL53" i="3" s="1"/>
  <c r="BR53" i="3" s="1"/>
  <c r="BC53" i="3"/>
  <c r="AX53" i="3"/>
  <c r="AY53" i="3" s="1"/>
  <c r="AP53" i="3"/>
  <c r="AK53" i="3"/>
  <c r="AL53" i="3" s="1"/>
  <c r="AC53" i="3"/>
  <c r="X53" i="3"/>
  <c r="P53" i="3"/>
  <c r="K53" i="3"/>
  <c r="Q53" i="3" s="1"/>
  <c r="BR41" i="3"/>
  <c r="BP41" i="3"/>
  <c r="BL41" i="3"/>
  <c r="BM41" i="3" s="1"/>
  <c r="BK41" i="3"/>
  <c r="BQ41" i="3" s="1"/>
  <c r="BC41" i="3"/>
  <c r="AY41" i="3"/>
  <c r="AX41" i="3"/>
  <c r="BD41" i="3" s="1"/>
  <c r="AQ41" i="3"/>
  <c r="AP41" i="3"/>
  <c r="AK41" i="3"/>
  <c r="AL41" i="3" s="1"/>
  <c r="AC41" i="3"/>
  <c r="X41" i="3"/>
  <c r="AD41" i="3" s="1"/>
  <c r="T41" i="3"/>
  <c r="P41" i="3"/>
  <c r="K41" i="3"/>
  <c r="L41" i="3" s="1"/>
  <c r="M41" i="3" s="1"/>
  <c r="N41" i="3" s="1"/>
  <c r="G32" i="3"/>
  <c r="BJ20" i="3" s="1"/>
  <c r="F32" i="3"/>
  <c r="BJ19" i="3" s="1"/>
  <c r="BJ22" i="3" s="1"/>
  <c r="BK22" i="3" s="1"/>
  <c r="BL22" i="3" s="1"/>
  <c r="E32" i="3"/>
  <c r="BJ8" i="3" s="1"/>
  <c r="D32" i="3"/>
  <c r="BJ7" i="3" s="1"/>
  <c r="C32" i="3"/>
  <c r="BJ6" i="3" s="1"/>
  <c r="B32" i="3"/>
  <c r="G31" i="3"/>
  <c r="AW20" i="3" s="1"/>
  <c r="AW23" i="3" s="1"/>
  <c r="F31" i="3"/>
  <c r="AW19" i="3" s="1"/>
  <c r="BC19" i="3" s="1"/>
  <c r="E31" i="3"/>
  <c r="AW8" i="3" s="1"/>
  <c r="AX8" i="3" s="1"/>
  <c r="AY8" i="3" s="1"/>
  <c r="D31" i="3"/>
  <c r="AW7" i="3" s="1"/>
  <c r="BC7" i="3" s="1"/>
  <c r="C31" i="3"/>
  <c r="B31" i="3"/>
  <c r="G30" i="3"/>
  <c r="AJ20" i="3" s="1"/>
  <c r="AP20" i="3" s="1"/>
  <c r="F30" i="3"/>
  <c r="AJ19" i="3" s="1"/>
  <c r="AP19" i="3" s="1"/>
  <c r="E30" i="3"/>
  <c r="D30" i="3"/>
  <c r="AJ7" i="3" s="1"/>
  <c r="C30" i="3"/>
  <c r="B30" i="3"/>
  <c r="G29" i="3"/>
  <c r="W20" i="3" s="1"/>
  <c r="F29" i="3"/>
  <c r="W19" i="3" s="1"/>
  <c r="E29" i="3"/>
  <c r="W8" i="3" s="1"/>
  <c r="AC8" i="3" s="1"/>
  <c r="D29" i="3"/>
  <c r="C29" i="3"/>
  <c r="B29" i="3"/>
  <c r="G28" i="3"/>
  <c r="J20" i="3" s="1"/>
  <c r="J25" i="3" s="1"/>
  <c r="K25" i="3" s="1"/>
  <c r="L25" i="3" s="1"/>
  <c r="M25" i="3" s="1"/>
  <c r="N25" i="3" s="1"/>
  <c r="T25" i="3" s="1"/>
  <c r="F28" i="3"/>
  <c r="J19" i="3" s="1"/>
  <c r="J22" i="3" s="1"/>
  <c r="P22" i="3" s="1"/>
  <c r="E28" i="3"/>
  <c r="J8" i="3" s="1"/>
  <c r="D28" i="3"/>
  <c r="J7" i="3" s="1"/>
  <c r="C28" i="3"/>
  <c r="B28" i="3"/>
  <c r="BP21" i="3"/>
  <c r="BK21" i="3"/>
  <c r="BQ21" i="3" s="1"/>
  <c r="BC21" i="3"/>
  <c r="AX21" i="3"/>
  <c r="AP21" i="3"/>
  <c r="AK21" i="3"/>
  <c r="AL21" i="3" s="1"/>
  <c r="AC21" i="3"/>
  <c r="X21" i="3"/>
  <c r="AD21" i="3" s="1"/>
  <c r="P21" i="3"/>
  <c r="K21" i="3"/>
  <c r="Q21" i="3" s="1"/>
  <c r="BP9" i="3"/>
  <c r="BK9" i="3"/>
  <c r="BL9" i="3" s="1"/>
  <c r="BC9" i="3"/>
  <c r="AX9" i="3"/>
  <c r="BD9" i="3" s="1"/>
  <c r="AP9" i="3"/>
  <c r="AK9" i="3"/>
  <c r="AC9" i="3"/>
  <c r="Y9" i="3"/>
  <c r="AE9" i="3" s="1"/>
  <c r="X9" i="3"/>
  <c r="AD9" i="3" s="1"/>
  <c r="P9" i="3"/>
  <c r="K9" i="3"/>
  <c r="Q9" i="3" s="1"/>
  <c r="AJ8" i="3"/>
  <c r="W7" i="3"/>
  <c r="W14" i="3" s="1"/>
  <c r="AW6" i="3"/>
  <c r="BC6" i="3" s="1"/>
  <c r="AJ6" i="3"/>
  <c r="AK6" i="3" s="1"/>
  <c r="W6" i="3"/>
  <c r="W10" i="3" s="1"/>
  <c r="AC10" i="3" s="1"/>
  <c r="J6" i="3"/>
  <c r="P6" i="3" s="1"/>
  <c r="BN41" i="3" l="1"/>
  <c r="BT41" i="3" s="1"/>
  <c r="BS41" i="3"/>
  <c r="J11" i="3"/>
  <c r="P7" i="3"/>
  <c r="K7" i="3"/>
  <c r="L7" i="3" s="1"/>
  <c r="AM53" i="3"/>
  <c r="AN53" i="3" s="1"/>
  <c r="AT53" i="3" s="1"/>
  <c r="AR53" i="3"/>
  <c r="AM41" i="3"/>
  <c r="AR41" i="3"/>
  <c r="BQ9" i="3"/>
  <c r="BL21" i="3"/>
  <c r="AQ53" i="3"/>
  <c r="L53" i="3"/>
  <c r="J10" i="3"/>
  <c r="K10" i="3" s="1"/>
  <c r="L10" i="3" s="1"/>
  <c r="L9" i="3"/>
  <c r="BD53" i="3"/>
  <c r="Q41" i="3"/>
  <c r="AQ21" i="3"/>
  <c r="BJ11" i="3"/>
  <c r="BP11" i="3" s="1"/>
  <c r="BJ14" i="3"/>
  <c r="BJ17" i="3"/>
  <c r="BP7" i="3"/>
  <c r="AC20" i="3"/>
  <c r="W25" i="3"/>
  <c r="X20" i="3"/>
  <c r="W23" i="3"/>
  <c r="AC23" i="3" s="1"/>
  <c r="BP20" i="3"/>
  <c r="BK20" i="3"/>
  <c r="BQ20" i="3" s="1"/>
  <c r="BJ15" i="3"/>
  <c r="BK15" i="3" s="1"/>
  <c r="BJ12" i="3"/>
  <c r="AJ14" i="3"/>
  <c r="AK7" i="3"/>
  <c r="AJ11" i="3"/>
  <c r="AC19" i="3"/>
  <c r="W22" i="3"/>
  <c r="AC22" i="3" s="1"/>
  <c r="X19" i="3"/>
  <c r="AD19" i="3" s="1"/>
  <c r="W24" i="3"/>
  <c r="AC24" i="3" s="1"/>
  <c r="BK19" i="3"/>
  <c r="BL19" i="3" s="1"/>
  <c r="BR19" i="3" s="1"/>
  <c r="BP19" i="3"/>
  <c r="W11" i="3"/>
  <c r="W16" i="3"/>
  <c r="P19" i="3"/>
  <c r="AW11" i="3"/>
  <c r="AX11" i="3" s="1"/>
  <c r="AY11" i="3" s="1"/>
  <c r="AJ10" i="3"/>
  <c r="BQ22" i="3"/>
  <c r="AC6" i="3"/>
  <c r="AP6" i="3"/>
  <c r="K20" i="3"/>
  <c r="Q20" i="3" s="1"/>
  <c r="AJ16" i="3"/>
  <c r="W13" i="3"/>
  <c r="X13" i="3" s="1"/>
  <c r="Y13" i="3" s="1"/>
  <c r="BP22" i="3"/>
  <c r="AJ54" i="3"/>
  <c r="AK54" i="3" s="1"/>
  <c r="AQ54" i="3" s="1"/>
  <c r="AP51" i="3"/>
  <c r="BP44" i="3"/>
  <c r="BK44" i="3"/>
  <c r="BQ44" i="3" s="1"/>
  <c r="W45" i="3"/>
  <c r="X45" i="3" s="1"/>
  <c r="W42" i="3"/>
  <c r="X42" i="3" s="1"/>
  <c r="Y42" i="3" s="1"/>
  <c r="BJ46" i="3"/>
  <c r="BK46" i="3" s="1"/>
  <c r="BJ43" i="3"/>
  <c r="BP43" i="3" s="1"/>
  <c r="AW55" i="3"/>
  <c r="AX55" i="3" s="1"/>
  <c r="AW57" i="3"/>
  <c r="BP38" i="3"/>
  <c r="AW48" i="3"/>
  <c r="AX48" i="3" s="1"/>
  <c r="W50" i="3"/>
  <c r="AC50" i="3" s="1"/>
  <c r="W44" i="3"/>
  <c r="AC44" i="3" s="1"/>
  <c r="AJ50" i="3"/>
  <c r="AP50" i="3" s="1"/>
  <c r="AP40" i="3"/>
  <c r="AK40" i="3"/>
  <c r="AJ44" i="3"/>
  <c r="AJ47" i="3"/>
  <c r="AP47" i="3" s="1"/>
  <c r="AJ58" i="3"/>
  <c r="AK58" i="3" s="1"/>
  <c r="AJ57" i="3"/>
  <c r="AJ55" i="3"/>
  <c r="AP52" i="3"/>
  <c r="AK52" i="3"/>
  <c r="K40" i="3"/>
  <c r="Q40" i="3" s="1"/>
  <c r="J47" i="3"/>
  <c r="P40" i="3"/>
  <c r="J54" i="3"/>
  <c r="K54" i="3" s="1"/>
  <c r="J56" i="3"/>
  <c r="J58" i="3"/>
  <c r="P51" i="3"/>
  <c r="J55" i="3"/>
  <c r="J57" i="3"/>
  <c r="P52" i="3"/>
  <c r="K52" i="3"/>
  <c r="BK39" i="3"/>
  <c r="BC51" i="3"/>
  <c r="BP39" i="3"/>
  <c r="AJ56" i="3"/>
  <c r="BC52" i="3"/>
  <c r="AC38" i="3"/>
  <c r="AK51" i="3"/>
  <c r="X38" i="3"/>
  <c r="AJ49" i="3"/>
  <c r="AP49" i="3" s="1"/>
  <c r="AW58" i="3"/>
  <c r="AP38" i="3"/>
  <c r="AJ46" i="3"/>
  <c r="AP46" i="3" s="1"/>
  <c r="AP39" i="3"/>
  <c r="AJ45" i="3"/>
  <c r="X14" i="3"/>
  <c r="AC14" i="3"/>
  <c r="AQ9" i="3"/>
  <c r="AL9" i="3"/>
  <c r="AJ17" i="3"/>
  <c r="BC23" i="3"/>
  <c r="AX23" i="3"/>
  <c r="BD8" i="3"/>
  <c r="J43" i="3"/>
  <c r="K39" i="3"/>
  <c r="J46" i="3"/>
  <c r="P39" i="3"/>
  <c r="J49" i="3"/>
  <c r="J48" i="3"/>
  <c r="AZ8" i="3"/>
  <c r="BE8" i="3"/>
  <c r="AW26" i="3"/>
  <c r="AX19" i="3"/>
  <c r="AL6" i="3"/>
  <c r="AQ6" i="3"/>
  <c r="BP15" i="3"/>
  <c r="BM22" i="3"/>
  <c r="BR22" i="3"/>
  <c r="J12" i="3"/>
  <c r="K8" i="3"/>
  <c r="J15" i="3"/>
  <c r="P8" i="3"/>
  <c r="BR9" i="3"/>
  <c r="BM9" i="3"/>
  <c r="AW13" i="3"/>
  <c r="AW10" i="3"/>
  <c r="AX6" i="3"/>
  <c r="AW16" i="3"/>
  <c r="AW24" i="3"/>
  <c r="AJ18" i="3"/>
  <c r="AJ15" i="3"/>
  <c r="AP8" i="3"/>
  <c r="AJ12" i="3"/>
  <c r="AK8" i="3"/>
  <c r="BC8" i="3"/>
  <c r="AW12" i="3"/>
  <c r="AW18" i="3"/>
  <c r="AW15" i="3"/>
  <c r="BJ16" i="3"/>
  <c r="BJ13" i="3"/>
  <c r="BP6" i="3"/>
  <c r="BJ10" i="3"/>
  <c r="BK6" i="3"/>
  <c r="Q10" i="3"/>
  <c r="L20" i="3"/>
  <c r="BD21" i="3"/>
  <c r="AY21" i="3"/>
  <c r="P10" i="3"/>
  <c r="AW25" i="3"/>
  <c r="AX20" i="3"/>
  <c r="BC20" i="3"/>
  <c r="K11" i="3"/>
  <c r="P11" i="3"/>
  <c r="X10" i="3"/>
  <c r="W56" i="3"/>
  <c r="AC51" i="3"/>
  <c r="W58" i="3"/>
  <c r="X51" i="3"/>
  <c r="W54" i="3"/>
  <c r="BD11" i="3"/>
  <c r="AW22" i="3"/>
  <c r="BC11" i="3"/>
  <c r="AM21" i="3"/>
  <c r="AR21" i="3"/>
  <c r="M7" i="3"/>
  <c r="R7" i="3"/>
  <c r="Q7" i="3"/>
  <c r="W15" i="3"/>
  <c r="W12" i="3"/>
  <c r="X8" i="3"/>
  <c r="W18" i="3"/>
  <c r="BK11" i="3"/>
  <c r="J18" i="3"/>
  <c r="W46" i="3"/>
  <c r="W49" i="3"/>
  <c r="W43" i="3"/>
  <c r="AC39" i="3"/>
  <c r="X39" i="3"/>
  <c r="J13" i="3"/>
  <c r="AW14" i="3"/>
  <c r="AJ22" i="3"/>
  <c r="AJ24" i="3"/>
  <c r="Y53" i="3"/>
  <c r="AD53" i="3"/>
  <c r="AZ41" i="3"/>
  <c r="BE41" i="3"/>
  <c r="AK19" i="3"/>
  <c r="L21" i="3"/>
  <c r="P25" i="3"/>
  <c r="Y41" i="3"/>
  <c r="BK55" i="3"/>
  <c r="X6" i="3"/>
  <c r="AP7" i="3"/>
  <c r="BK7" i="3"/>
  <c r="J14" i="3"/>
  <c r="W17" i="3"/>
  <c r="BJ18" i="3"/>
  <c r="AJ23" i="3"/>
  <c r="AJ25" i="3"/>
  <c r="Q25" i="3"/>
  <c r="AL38" i="3"/>
  <c r="AQ38" i="3"/>
  <c r="BC39" i="3"/>
  <c r="AW43" i="3"/>
  <c r="AW46" i="3"/>
  <c r="AW44" i="3"/>
  <c r="AX40" i="3"/>
  <c r="AW47" i="3"/>
  <c r="BC40" i="3"/>
  <c r="P20" i="3"/>
  <c r="AK20" i="3"/>
  <c r="J23" i="3"/>
  <c r="R25" i="3"/>
  <c r="W26" i="3"/>
  <c r="BJ26" i="3"/>
  <c r="AX39" i="3"/>
  <c r="AC40" i="3"/>
  <c r="W47" i="3"/>
  <c r="BJ47" i="3"/>
  <c r="BJ50" i="3"/>
  <c r="BK45" i="3"/>
  <c r="BJ57" i="3"/>
  <c r="BP52" i="3"/>
  <c r="X7" i="3"/>
  <c r="BK8" i="3"/>
  <c r="AJ13" i="3"/>
  <c r="K22" i="3"/>
  <c r="S25" i="3"/>
  <c r="X40" i="3"/>
  <c r="BK40" i="3"/>
  <c r="AW42" i="3"/>
  <c r="BK52" i="3"/>
  <c r="BK56" i="3"/>
  <c r="BP56" i="3"/>
  <c r="J16" i="3"/>
  <c r="AW17" i="3"/>
  <c r="BJ25" i="3"/>
  <c r="AJ26" i="3"/>
  <c r="P38" i="3"/>
  <c r="J42" i="3"/>
  <c r="J45" i="3"/>
  <c r="AX54" i="3"/>
  <c r="BC54" i="3"/>
  <c r="BC38" i="3"/>
  <c r="AW45" i="3"/>
  <c r="W57" i="3"/>
  <c r="AC52" i="3"/>
  <c r="W55" i="3"/>
  <c r="K6" i="3"/>
  <c r="AC7" i="3"/>
  <c r="AX7" i="3"/>
  <c r="BP8" i="3"/>
  <c r="Z9" i="3"/>
  <c r="J17" i="3"/>
  <c r="Y19" i="3"/>
  <c r="BL20" i="3"/>
  <c r="Y21" i="3"/>
  <c r="X22" i="3"/>
  <c r="X24" i="3"/>
  <c r="L38" i="3"/>
  <c r="AX38" i="3"/>
  <c r="BP40" i="3"/>
  <c r="AW49" i="3"/>
  <c r="BJ58" i="3"/>
  <c r="BJ54" i="3"/>
  <c r="BK51" i="3"/>
  <c r="X52" i="3"/>
  <c r="AY9" i="3"/>
  <c r="BJ23" i="3"/>
  <c r="BJ24" i="3"/>
  <c r="AZ53" i="3"/>
  <c r="BE53" i="3"/>
  <c r="BJ42" i="3"/>
  <c r="BK38" i="3"/>
  <c r="BJ48" i="3"/>
  <c r="J24" i="3"/>
  <c r="J26" i="3"/>
  <c r="AW50" i="3"/>
  <c r="BP51" i="3"/>
  <c r="K19" i="3"/>
  <c r="R41" i="3"/>
  <c r="BM53" i="3"/>
  <c r="S41" i="3"/>
  <c r="AK39" i="3"/>
  <c r="AJ42" i="3"/>
  <c r="J44" i="3"/>
  <c r="AW56" i="3"/>
  <c r="AJ43" i="3"/>
  <c r="W48" i="3"/>
  <c r="BJ49" i="3"/>
  <c r="AJ48" i="3"/>
  <c r="J50" i="3"/>
  <c r="AX51" i="3"/>
  <c r="K51" i="3"/>
  <c r="AX52" i="3"/>
  <c r="AD42" i="3" l="1"/>
  <c r="BK43" i="3"/>
  <c r="BC48" i="3"/>
  <c r="BC55" i="3"/>
  <c r="BP46" i="3"/>
  <c r="BL44" i="3"/>
  <c r="BR44" i="3" s="1"/>
  <c r="BM19" i="3"/>
  <c r="BS19" i="3" s="1"/>
  <c r="AL54" i="3"/>
  <c r="AR54" i="3" s="1"/>
  <c r="AS53" i="3"/>
  <c r="R9" i="3"/>
  <c r="M9" i="3"/>
  <c r="R53" i="3"/>
  <c r="M53" i="3"/>
  <c r="BQ19" i="3"/>
  <c r="BM21" i="3"/>
  <c r="BR21" i="3"/>
  <c r="AS41" i="3"/>
  <c r="AN41" i="3"/>
  <c r="AT41" i="3" s="1"/>
  <c r="AC45" i="3"/>
  <c r="AK16" i="3"/>
  <c r="AP16" i="3"/>
  <c r="AK11" i="3"/>
  <c r="AP11" i="3"/>
  <c r="AP14" i="3"/>
  <c r="AK14" i="3"/>
  <c r="X23" i="3"/>
  <c r="AD23" i="3" s="1"/>
  <c r="BP12" i="3"/>
  <c r="BK12" i="3"/>
  <c r="AC13" i="3"/>
  <c r="AQ7" i="3"/>
  <c r="AL7" i="3"/>
  <c r="AD13" i="3"/>
  <c r="AP10" i="3"/>
  <c r="AK10" i="3"/>
  <c r="X16" i="3"/>
  <c r="AC16" i="3"/>
  <c r="AD20" i="3"/>
  <c r="Y20" i="3"/>
  <c r="AC11" i="3"/>
  <c r="X11" i="3"/>
  <c r="AC25" i="3"/>
  <c r="X25" i="3"/>
  <c r="BK17" i="3"/>
  <c r="BP17" i="3"/>
  <c r="BK14" i="3"/>
  <c r="BP14" i="3"/>
  <c r="AP58" i="3"/>
  <c r="AP54" i="3"/>
  <c r="AK49" i="3"/>
  <c r="AQ49" i="3" s="1"/>
  <c r="AK47" i="3"/>
  <c r="AL47" i="3" s="1"/>
  <c r="X44" i="3"/>
  <c r="Y44" i="3" s="1"/>
  <c r="BC57" i="3"/>
  <c r="AX57" i="3"/>
  <c r="P54" i="3"/>
  <c r="AC42" i="3"/>
  <c r="AK46" i="3"/>
  <c r="AQ46" i="3" s="1"/>
  <c r="AP56" i="3"/>
  <c r="AK56" i="3"/>
  <c r="P47" i="3"/>
  <c r="K47" i="3"/>
  <c r="BQ39" i="3"/>
  <c r="BL39" i="3"/>
  <c r="AP55" i="3"/>
  <c r="AK55" i="3"/>
  <c r="AP45" i="3"/>
  <c r="AK45" i="3"/>
  <c r="BQ43" i="3"/>
  <c r="BL43" i="3"/>
  <c r="AP57" i="3"/>
  <c r="AK57" i="3"/>
  <c r="AL52" i="3"/>
  <c r="AQ52" i="3"/>
  <c r="X50" i="3"/>
  <c r="Y50" i="3" s="1"/>
  <c r="Q52" i="3"/>
  <c r="L52" i="3"/>
  <c r="AK50" i="3"/>
  <c r="AQ50" i="3" s="1"/>
  <c r="AP44" i="3"/>
  <c r="AK44" i="3"/>
  <c r="P57" i="3"/>
  <c r="K57" i="3"/>
  <c r="AL40" i="3"/>
  <c r="AQ40" i="3"/>
  <c r="BC58" i="3"/>
  <c r="AX58" i="3"/>
  <c r="K55" i="3"/>
  <c r="P55" i="3"/>
  <c r="Y38" i="3"/>
  <c r="AD38" i="3"/>
  <c r="P58" i="3"/>
  <c r="K58" i="3"/>
  <c r="AQ51" i="3"/>
  <c r="AL51" i="3"/>
  <c r="K56" i="3"/>
  <c r="P56" i="3"/>
  <c r="L40" i="3"/>
  <c r="R40" i="3" s="1"/>
  <c r="AK23" i="3"/>
  <c r="AP23" i="3"/>
  <c r="Q51" i="3"/>
  <c r="L51" i="3"/>
  <c r="BQ51" i="3"/>
  <c r="BL51" i="3"/>
  <c r="AE21" i="3"/>
  <c r="Z21" i="3"/>
  <c r="BK47" i="3"/>
  <c r="BP47" i="3"/>
  <c r="AX43" i="3"/>
  <c r="BC43" i="3"/>
  <c r="AD8" i="3"/>
  <c r="Y8" i="3"/>
  <c r="BL6" i="3"/>
  <c r="BQ6" i="3"/>
  <c r="BC24" i="3"/>
  <c r="AX24" i="3"/>
  <c r="P48" i="3"/>
  <c r="K48" i="3"/>
  <c r="AY51" i="3"/>
  <c r="BD51" i="3"/>
  <c r="BS53" i="3"/>
  <c r="BN53" i="3"/>
  <c r="BT53" i="3" s="1"/>
  <c r="BP48" i="3"/>
  <c r="BK48" i="3"/>
  <c r="BP54" i="3"/>
  <c r="BK54" i="3"/>
  <c r="BR20" i="3"/>
  <c r="BM20" i="3"/>
  <c r="BC42" i="3"/>
  <c r="AX42" i="3"/>
  <c r="AC47" i="3"/>
  <c r="X47" i="3"/>
  <c r="M21" i="3"/>
  <c r="R21" i="3"/>
  <c r="AD39" i="3"/>
  <c r="Y39" i="3"/>
  <c r="AC12" i="3"/>
  <c r="X12" i="3"/>
  <c r="BC22" i="3"/>
  <c r="AX22" i="3"/>
  <c r="AY20" i="3"/>
  <c r="BD20" i="3"/>
  <c r="BP10" i="3"/>
  <c r="BK10" i="3"/>
  <c r="P49" i="3"/>
  <c r="K49" i="3"/>
  <c r="K50" i="3"/>
  <c r="P50" i="3"/>
  <c r="BL38" i="3"/>
  <c r="BQ38" i="3"/>
  <c r="BP58" i="3"/>
  <c r="BK58" i="3"/>
  <c r="AE19" i="3"/>
  <c r="Z19" i="3"/>
  <c r="BQ40" i="3"/>
  <c r="BL40" i="3"/>
  <c r="AQ19" i="3"/>
  <c r="AL19" i="3"/>
  <c r="AC15" i="3"/>
  <c r="X15" i="3"/>
  <c r="AX25" i="3"/>
  <c r="BC25" i="3"/>
  <c r="BC16" i="3"/>
  <c r="AX16" i="3"/>
  <c r="BN22" i="3"/>
  <c r="BT22" i="3" s="1"/>
  <c r="BS22" i="3"/>
  <c r="AK48" i="3"/>
  <c r="AP48" i="3"/>
  <c r="BK42" i="3"/>
  <c r="BP42" i="3"/>
  <c r="BC49" i="3"/>
  <c r="AX49" i="3"/>
  <c r="AD40" i="3"/>
  <c r="Y40" i="3"/>
  <c r="BD39" i="3"/>
  <c r="AY39" i="3"/>
  <c r="AM38" i="3"/>
  <c r="AR38" i="3"/>
  <c r="AC43" i="3"/>
  <c r="X43" i="3"/>
  <c r="BP13" i="3"/>
  <c r="BK13" i="3"/>
  <c r="BD6" i="3"/>
  <c r="AY6" i="3"/>
  <c r="K46" i="3"/>
  <c r="P46" i="3"/>
  <c r="BK49" i="3"/>
  <c r="BP49" i="3"/>
  <c r="AY54" i="3"/>
  <c r="BD54" i="3"/>
  <c r="BA41" i="3"/>
  <c r="BG41" i="3" s="1"/>
  <c r="BF41" i="3"/>
  <c r="X49" i="3"/>
  <c r="AC49" i="3"/>
  <c r="BP16" i="3"/>
  <c r="BK16" i="3"/>
  <c r="BC10" i="3"/>
  <c r="AX10" i="3"/>
  <c r="BL15" i="3"/>
  <c r="BQ15" i="3"/>
  <c r="L39" i="3"/>
  <c r="Q39" i="3"/>
  <c r="P17" i="3"/>
  <c r="K17" i="3"/>
  <c r="X48" i="3"/>
  <c r="AC48" i="3"/>
  <c r="K45" i="3"/>
  <c r="P45" i="3"/>
  <c r="Q22" i="3"/>
  <c r="L22" i="3"/>
  <c r="BP26" i="3"/>
  <c r="BK26" i="3"/>
  <c r="AP25" i="3"/>
  <c r="AK25" i="3"/>
  <c r="X46" i="3"/>
  <c r="AC46" i="3"/>
  <c r="AZ11" i="3"/>
  <c r="BE11" i="3"/>
  <c r="BC15" i="3"/>
  <c r="AX15" i="3"/>
  <c r="BC13" i="3"/>
  <c r="AX13" i="3"/>
  <c r="K43" i="3"/>
  <c r="P43" i="3"/>
  <c r="AX56" i="3"/>
  <c r="BC56" i="3"/>
  <c r="AF9" i="3"/>
  <c r="AA9" i="3"/>
  <c r="AG9" i="3" s="1"/>
  <c r="BQ8" i="3"/>
  <c r="BL8" i="3"/>
  <c r="BP18" i="3"/>
  <c r="BK18" i="3"/>
  <c r="N7" i="3"/>
  <c r="T7" i="3" s="1"/>
  <c r="S7" i="3"/>
  <c r="AD51" i="3"/>
  <c r="Y51" i="3"/>
  <c r="AX12" i="3"/>
  <c r="BC12" i="3"/>
  <c r="BL46" i="3"/>
  <c r="BQ46" i="3"/>
  <c r="K42" i="3"/>
  <c r="P42" i="3"/>
  <c r="P44" i="3"/>
  <c r="K44" i="3"/>
  <c r="BC50" i="3"/>
  <c r="AX50" i="3"/>
  <c r="Y45" i="3"/>
  <c r="AD45" i="3"/>
  <c r="AP26" i="3"/>
  <c r="AK26" i="3"/>
  <c r="AD7" i="3"/>
  <c r="Y7" i="3"/>
  <c r="P23" i="3"/>
  <c r="K23" i="3"/>
  <c r="AC17" i="3"/>
  <c r="X17" i="3"/>
  <c r="Z53" i="3"/>
  <c r="AE53" i="3"/>
  <c r="X58" i="3"/>
  <c r="AC58" i="3"/>
  <c r="BE21" i="3"/>
  <c r="AZ21" i="3"/>
  <c r="AM6" i="3"/>
  <c r="AR6" i="3"/>
  <c r="BS9" i="3"/>
  <c r="BN9" i="3"/>
  <c r="BT9" i="3" s="1"/>
  <c r="AP42" i="3"/>
  <c r="AK42" i="3"/>
  <c r="BP24" i="3"/>
  <c r="BK24" i="3"/>
  <c r="BD7" i="3"/>
  <c r="AY7" i="3"/>
  <c r="BP25" i="3"/>
  <c r="BK25" i="3"/>
  <c r="AQ20" i="3"/>
  <c r="AL20" i="3"/>
  <c r="P14" i="3"/>
  <c r="K14" i="3"/>
  <c r="BD55" i="3"/>
  <c r="AY55" i="3"/>
  <c r="AN21" i="3"/>
  <c r="AT21" i="3" s="1"/>
  <c r="AS21" i="3"/>
  <c r="AE42" i="3"/>
  <c r="Z42" i="3"/>
  <c r="BD23" i="3"/>
  <c r="AY23" i="3"/>
  <c r="BF53" i="3"/>
  <c r="BA53" i="3"/>
  <c r="BG53" i="3" s="1"/>
  <c r="AP13" i="3"/>
  <c r="AK13" i="3"/>
  <c r="BC18" i="3"/>
  <c r="AX18" i="3"/>
  <c r="AL39" i="3"/>
  <c r="AQ39" i="3"/>
  <c r="BP23" i="3"/>
  <c r="BK23" i="3"/>
  <c r="BD38" i="3"/>
  <c r="AY38" i="3"/>
  <c r="BC17" i="3"/>
  <c r="AX17" i="3"/>
  <c r="AL58" i="3"/>
  <c r="AQ58" i="3"/>
  <c r="BQ7" i="3"/>
  <c r="BL7" i="3"/>
  <c r="X56" i="3"/>
  <c r="AC56" i="3"/>
  <c r="AL8" i="3"/>
  <c r="AQ8" i="3"/>
  <c r="K26" i="3"/>
  <c r="P26" i="3"/>
  <c r="BE9" i="3"/>
  <c r="AZ9" i="3"/>
  <c r="M38" i="3"/>
  <c r="R38" i="3"/>
  <c r="Q6" i="3"/>
  <c r="L6" i="3"/>
  <c r="P16" i="3"/>
  <c r="K16" i="3"/>
  <c r="BD48" i="3"/>
  <c r="AY48" i="3"/>
  <c r="AP12" i="3"/>
  <c r="AK12" i="3"/>
  <c r="AY19" i="3"/>
  <c r="BD19" i="3"/>
  <c r="AK17" i="3"/>
  <c r="AP17" i="3"/>
  <c r="L19" i="3"/>
  <c r="Q19" i="3"/>
  <c r="AC26" i="3"/>
  <c r="X26" i="3"/>
  <c r="AC54" i="3"/>
  <c r="X54" i="3"/>
  <c r="K24" i="3"/>
  <c r="P24" i="3"/>
  <c r="X55" i="3"/>
  <c r="AC55" i="3"/>
  <c r="BK57" i="3"/>
  <c r="BP57" i="3"/>
  <c r="AX47" i="3"/>
  <c r="BC47" i="3"/>
  <c r="AD6" i="3"/>
  <c r="Y6" i="3"/>
  <c r="AK24" i="3"/>
  <c r="AP24" i="3"/>
  <c r="BL11" i="3"/>
  <c r="BQ11" i="3"/>
  <c r="M20" i="3"/>
  <c r="R20" i="3"/>
  <c r="P15" i="3"/>
  <c r="K15" i="3"/>
  <c r="AX26" i="3"/>
  <c r="BC26" i="3"/>
  <c r="AM9" i="3"/>
  <c r="AR9" i="3"/>
  <c r="K18" i="3"/>
  <c r="P18" i="3"/>
  <c r="AD24" i="3"/>
  <c r="Y24" i="3"/>
  <c r="BL56" i="3"/>
  <c r="BQ56" i="3"/>
  <c r="BL45" i="3"/>
  <c r="BQ45" i="3"/>
  <c r="AY40" i="3"/>
  <c r="BD40" i="3"/>
  <c r="BQ55" i="3"/>
  <c r="BL55" i="3"/>
  <c r="AK22" i="3"/>
  <c r="AP22" i="3"/>
  <c r="Z13" i="3"/>
  <c r="AE13" i="3"/>
  <c r="Y10" i="3"/>
  <c r="AD10" i="3"/>
  <c r="AP15" i="3"/>
  <c r="AK15" i="3"/>
  <c r="L8" i="3"/>
  <c r="Q8" i="3"/>
  <c r="AC57" i="3"/>
  <c r="X57" i="3"/>
  <c r="BQ52" i="3"/>
  <c r="BL52" i="3"/>
  <c r="AX44" i="3"/>
  <c r="BC44" i="3"/>
  <c r="AX14" i="3"/>
  <c r="BC14" i="3"/>
  <c r="AP18" i="3"/>
  <c r="AK18" i="3"/>
  <c r="P12" i="3"/>
  <c r="K12" i="3"/>
  <c r="BA8" i="3"/>
  <c r="BG8" i="3" s="1"/>
  <c r="BF8" i="3"/>
  <c r="AK43" i="3"/>
  <c r="AP43" i="3"/>
  <c r="BD52" i="3"/>
  <c r="AY52" i="3"/>
  <c r="Y52" i="3"/>
  <c r="AD52" i="3"/>
  <c r="AD22" i="3"/>
  <c r="Y22" i="3"/>
  <c r="BC45" i="3"/>
  <c r="AX45" i="3"/>
  <c r="Q54" i="3"/>
  <c r="L54" i="3"/>
  <c r="BK50" i="3"/>
  <c r="BP50" i="3"/>
  <c r="AX46" i="3"/>
  <c r="BC46" i="3"/>
  <c r="AE41" i="3"/>
  <c r="Z41" i="3"/>
  <c r="K13" i="3"/>
  <c r="P13" i="3"/>
  <c r="AC18" i="3"/>
  <c r="X18" i="3"/>
  <c r="L11" i="3"/>
  <c r="Q11" i="3"/>
  <c r="M10" i="3"/>
  <c r="R10" i="3"/>
  <c r="Y14" i="3"/>
  <c r="AD14" i="3"/>
  <c r="P28" i="1"/>
  <c r="P27" i="1"/>
  <c r="P26" i="1"/>
  <c r="P25" i="1"/>
  <c r="P24" i="1"/>
  <c r="BM44" i="3" l="1"/>
  <c r="BN44" i="3" s="1"/>
  <c r="BT44" i="3" s="1"/>
  <c r="AQ47" i="3"/>
  <c r="AL49" i="3"/>
  <c r="AD50" i="3"/>
  <c r="AD44" i="3"/>
  <c r="AM54" i="3"/>
  <c r="AN54" i="3" s="1"/>
  <c r="AT54" i="3" s="1"/>
  <c r="BN19" i="3"/>
  <c r="BT19" i="3" s="1"/>
  <c r="BN21" i="3"/>
  <c r="BT21" i="3" s="1"/>
  <c r="BS21" i="3"/>
  <c r="S53" i="3"/>
  <c r="N53" i="3"/>
  <c r="T53" i="3" s="1"/>
  <c r="N9" i="3"/>
  <c r="T9" i="3" s="1"/>
  <c r="S9" i="3"/>
  <c r="AD16" i="3"/>
  <c r="Y16" i="3"/>
  <c r="AQ10" i="3"/>
  <c r="AL10" i="3"/>
  <c r="AR7" i="3"/>
  <c r="AM7" i="3"/>
  <c r="J29" i="3"/>
  <c r="BL14" i="3"/>
  <c r="BQ14" i="3"/>
  <c r="BQ12" i="3"/>
  <c r="BL12" i="3"/>
  <c r="Y23" i="3"/>
  <c r="AE23" i="3" s="1"/>
  <c r="AQ14" i="3"/>
  <c r="AL14" i="3"/>
  <c r="J28" i="3"/>
  <c r="AD11" i="3"/>
  <c r="Y11" i="3"/>
  <c r="Z20" i="3"/>
  <c r="AE20" i="3"/>
  <c r="AQ11" i="3"/>
  <c r="AL11" i="3"/>
  <c r="J32" i="3"/>
  <c r="BQ17" i="3"/>
  <c r="BL17" i="3"/>
  <c r="AD25" i="3"/>
  <c r="Y25" i="3"/>
  <c r="AQ16" i="3"/>
  <c r="AL16" i="3"/>
  <c r="AL46" i="3"/>
  <c r="AM46" i="3" s="1"/>
  <c r="AL50" i="3"/>
  <c r="AM50" i="3" s="1"/>
  <c r="J63" i="3"/>
  <c r="BD57" i="3"/>
  <c r="AY57" i="3"/>
  <c r="M40" i="3"/>
  <c r="N40" i="3" s="1"/>
  <c r="T40" i="3" s="1"/>
  <c r="Q55" i="3"/>
  <c r="L55" i="3"/>
  <c r="AY58" i="3"/>
  <c r="BD58" i="3"/>
  <c r="AM52" i="3"/>
  <c r="AR52" i="3"/>
  <c r="AQ57" i="3"/>
  <c r="AL57" i="3"/>
  <c r="BR43" i="3"/>
  <c r="BM43" i="3"/>
  <c r="J60" i="3"/>
  <c r="AM40" i="3"/>
  <c r="AR40" i="3"/>
  <c r="J61" i="3"/>
  <c r="L57" i="3"/>
  <c r="Q57" i="3"/>
  <c r="AQ45" i="3"/>
  <c r="AL45" i="3"/>
  <c r="AQ44" i="3"/>
  <c r="AL44" i="3"/>
  <c r="AL55" i="3"/>
  <c r="AQ55" i="3"/>
  <c r="L56" i="3"/>
  <c r="Q56" i="3"/>
  <c r="J62" i="3"/>
  <c r="AR51" i="3"/>
  <c r="AM51" i="3"/>
  <c r="BR39" i="3"/>
  <c r="BM39" i="3"/>
  <c r="R52" i="3"/>
  <c r="M52" i="3"/>
  <c r="Q58" i="3"/>
  <c r="L58" i="3"/>
  <c r="Q47" i="3"/>
  <c r="L47" i="3"/>
  <c r="AQ56" i="3"/>
  <c r="AL56" i="3"/>
  <c r="J64" i="3"/>
  <c r="Z38" i="3"/>
  <c r="AE38" i="3"/>
  <c r="BQ58" i="3"/>
  <c r="BL58" i="3"/>
  <c r="AN38" i="3"/>
  <c r="AT38" i="3" s="1"/>
  <c r="AS38" i="3"/>
  <c r="BD44" i="3"/>
  <c r="AY44" i="3"/>
  <c r="J31" i="3"/>
  <c r="Y18" i="3"/>
  <c r="AD18" i="3"/>
  <c r="AQ15" i="3"/>
  <c r="AL15" i="3"/>
  <c r="BE48" i="3"/>
  <c r="AZ48" i="3"/>
  <c r="BL23" i="3"/>
  <c r="BQ23" i="3"/>
  <c r="BM46" i="3"/>
  <c r="BR46" i="3"/>
  <c r="M39" i="3"/>
  <c r="R39" i="3"/>
  <c r="BQ47" i="3"/>
  <c r="BL47" i="3"/>
  <c r="BM56" i="3"/>
  <c r="BR56" i="3"/>
  <c r="AD54" i="3"/>
  <c r="Y54" i="3"/>
  <c r="BR11" i="3"/>
  <c r="BM11" i="3"/>
  <c r="AZ39" i="3"/>
  <c r="BE39" i="3"/>
  <c r="BE52" i="3"/>
  <c r="AZ52" i="3"/>
  <c r="Y26" i="3"/>
  <c r="AD26" i="3"/>
  <c r="BR51" i="3"/>
  <c r="BM51" i="3"/>
  <c r="Z44" i="3"/>
  <c r="AE44" i="3"/>
  <c r="AA13" i="3"/>
  <c r="AG13" i="3" s="1"/>
  <c r="AF13" i="3"/>
  <c r="AL24" i="3"/>
  <c r="AQ24" i="3"/>
  <c r="Y56" i="3"/>
  <c r="AD56" i="3"/>
  <c r="AM39" i="3"/>
  <c r="AR39" i="3"/>
  <c r="Q14" i="3"/>
  <c r="L14" i="3"/>
  <c r="AQ26" i="3"/>
  <c r="AL26" i="3"/>
  <c r="R22" i="3"/>
  <c r="M22" i="3"/>
  <c r="BQ16" i="3"/>
  <c r="BL16" i="3"/>
  <c r="AE40" i="3"/>
  <c r="Z40" i="3"/>
  <c r="Q48" i="3"/>
  <c r="L48" i="3"/>
  <c r="AM47" i="3"/>
  <c r="AR47" i="3"/>
  <c r="AE24" i="3"/>
  <c r="Z24" i="3"/>
  <c r="AY25" i="3"/>
  <c r="BD25" i="3"/>
  <c r="Q16" i="3"/>
  <c r="L16" i="3"/>
  <c r="AZ51" i="3"/>
  <c r="BE51" i="3"/>
  <c r="BR52" i="3"/>
  <c r="BM52" i="3"/>
  <c r="AE6" i="3"/>
  <c r="Z6" i="3"/>
  <c r="R6" i="3"/>
  <c r="M6" i="3"/>
  <c r="BD18" i="3"/>
  <c r="AY18" i="3"/>
  <c r="AS6" i="3"/>
  <c r="AN6" i="3"/>
  <c r="AT6" i="3" s="1"/>
  <c r="BL49" i="3"/>
  <c r="BQ49" i="3"/>
  <c r="AD15" i="3"/>
  <c r="Y15" i="3"/>
  <c r="N21" i="3"/>
  <c r="T21" i="3" s="1"/>
  <c r="S21" i="3"/>
  <c r="AL42" i="3"/>
  <c r="AQ42" i="3"/>
  <c r="Z7" i="3"/>
  <c r="AE7" i="3"/>
  <c r="AY46" i="3"/>
  <c r="BD46" i="3"/>
  <c r="AL43" i="3"/>
  <c r="AQ43" i="3"/>
  <c r="AR20" i="3"/>
  <c r="AM20" i="3"/>
  <c r="BF21" i="3"/>
  <c r="BA21" i="3"/>
  <c r="BG21" i="3" s="1"/>
  <c r="BD13" i="3"/>
  <c r="AY13" i="3"/>
  <c r="BD49" i="3"/>
  <c r="AY49" i="3"/>
  <c r="Y47" i="3"/>
  <c r="AD47" i="3"/>
  <c r="AY24" i="3"/>
  <c r="BD24" i="3"/>
  <c r="S20" i="3"/>
  <c r="N20" i="3"/>
  <c r="T20" i="3" s="1"/>
  <c r="AD12" i="3"/>
  <c r="Y12" i="3"/>
  <c r="AE10" i="3"/>
  <c r="Z10" i="3"/>
  <c r="AZ55" i="3"/>
  <c r="BE55" i="3"/>
  <c r="AD57" i="3"/>
  <c r="Y57" i="3"/>
  <c r="BR7" i="3"/>
  <c r="BM7" i="3"/>
  <c r="AL13" i="3"/>
  <c r="AQ13" i="3"/>
  <c r="Z45" i="3"/>
  <c r="AE45" i="3"/>
  <c r="BQ18" i="3"/>
  <c r="BL18" i="3"/>
  <c r="L45" i="3"/>
  <c r="Q45" i="3"/>
  <c r="Q46" i="3"/>
  <c r="L46" i="3"/>
  <c r="AR19" i="3"/>
  <c r="AM19" i="3"/>
  <c r="L50" i="3"/>
  <c r="Q50" i="3"/>
  <c r="R51" i="3"/>
  <c r="M51" i="3"/>
  <c r="AR8" i="3"/>
  <c r="AM8" i="3"/>
  <c r="AF21" i="3"/>
  <c r="AA21" i="3"/>
  <c r="AG21" i="3" s="1"/>
  <c r="Q13" i="3"/>
  <c r="L13" i="3"/>
  <c r="BM38" i="3"/>
  <c r="BR38" i="3"/>
  <c r="AE14" i="3"/>
  <c r="Z14" i="3"/>
  <c r="BL50" i="3"/>
  <c r="BQ50" i="3"/>
  <c r="AL22" i="3"/>
  <c r="AQ22" i="3"/>
  <c r="L18" i="3"/>
  <c r="Q18" i="3"/>
  <c r="BD47" i="3"/>
  <c r="AY47" i="3"/>
  <c r="R19" i="3"/>
  <c r="M19" i="3"/>
  <c r="N38" i="3"/>
  <c r="T38" i="3" s="1"/>
  <c r="S38" i="3"/>
  <c r="BQ25" i="3"/>
  <c r="BL25" i="3"/>
  <c r="AY50" i="3"/>
  <c r="BD50" i="3"/>
  <c r="BD15" i="3"/>
  <c r="AY15" i="3"/>
  <c r="BE6" i="3"/>
  <c r="AZ6" i="3"/>
  <c r="L49" i="3"/>
  <c r="Q49" i="3"/>
  <c r="AY42" i="3"/>
  <c r="BD42" i="3"/>
  <c r="Z52" i="3"/>
  <c r="AE52" i="3"/>
  <c r="BQ26" i="3"/>
  <c r="BL26" i="3"/>
  <c r="M54" i="3"/>
  <c r="R54" i="3"/>
  <c r="Q12" i="3"/>
  <c r="L12" i="3"/>
  <c r="BM55" i="3"/>
  <c r="BR55" i="3"/>
  <c r="BA9" i="3"/>
  <c r="BG9" i="3" s="1"/>
  <c r="BF9" i="3"/>
  <c r="AD58" i="3"/>
  <c r="Y58" i="3"/>
  <c r="BM8" i="3"/>
  <c r="BR8" i="3"/>
  <c r="AD49" i="3"/>
  <c r="Y49" i="3"/>
  <c r="BQ42" i="3"/>
  <c r="BL42" i="3"/>
  <c r="BR6" i="3"/>
  <c r="BM6" i="3"/>
  <c r="L23" i="3"/>
  <c r="Q23" i="3"/>
  <c r="AY12" i="3"/>
  <c r="BD12" i="3"/>
  <c r="AE51" i="3"/>
  <c r="Z51" i="3"/>
  <c r="AS9" i="3"/>
  <c r="AN9" i="3"/>
  <c r="AT9" i="3" s="1"/>
  <c r="BL57" i="3"/>
  <c r="BQ57" i="3"/>
  <c r="AL17" i="3"/>
  <c r="AQ17" i="3"/>
  <c r="AM58" i="3"/>
  <c r="AR58" i="3"/>
  <c r="BE7" i="3"/>
  <c r="AZ7" i="3"/>
  <c r="L44" i="3"/>
  <c r="Q44" i="3"/>
  <c r="BQ13" i="3"/>
  <c r="BL13" i="3"/>
  <c r="BR40" i="3"/>
  <c r="BM40" i="3"/>
  <c r="BQ10" i="3"/>
  <c r="BL10" i="3"/>
  <c r="BS20" i="3"/>
  <c r="BN20" i="3"/>
  <c r="BT20" i="3" s="1"/>
  <c r="AE8" i="3"/>
  <c r="Z8" i="3"/>
  <c r="AL23" i="3"/>
  <c r="AQ23" i="3"/>
  <c r="BR15" i="3"/>
  <c r="BM15" i="3"/>
  <c r="AE39" i="3"/>
  <c r="Z39" i="3"/>
  <c r="AY45" i="3"/>
  <c r="BD45" i="3"/>
  <c r="AQ18" i="3"/>
  <c r="AL18" i="3"/>
  <c r="BD17" i="3"/>
  <c r="AY17" i="3"/>
  <c r="BE23" i="3"/>
  <c r="AZ23" i="3"/>
  <c r="BA11" i="3"/>
  <c r="BG11" i="3" s="1"/>
  <c r="BF11" i="3"/>
  <c r="Y48" i="3"/>
  <c r="AD48" i="3"/>
  <c r="AL48" i="3"/>
  <c r="AQ48" i="3"/>
  <c r="L24" i="3"/>
  <c r="Q24" i="3"/>
  <c r="AL25" i="3"/>
  <c r="AQ25" i="3"/>
  <c r="BD10" i="3"/>
  <c r="AY10" i="3"/>
  <c r="AF41" i="3"/>
  <c r="AA41" i="3"/>
  <c r="AG41" i="3" s="1"/>
  <c r="N10" i="3"/>
  <c r="T10" i="3" s="1"/>
  <c r="S10" i="3"/>
  <c r="AZ40" i="3"/>
  <c r="BE40" i="3"/>
  <c r="AY26" i="3"/>
  <c r="BD26" i="3"/>
  <c r="Y55" i="3"/>
  <c r="AD55" i="3"/>
  <c r="AZ19" i="3"/>
  <c r="BE19" i="3"/>
  <c r="L26" i="3"/>
  <c r="Q26" i="3"/>
  <c r="Q17" i="3"/>
  <c r="L17" i="3"/>
  <c r="BQ54" i="3"/>
  <c r="BL54" i="3"/>
  <c r="AE50" i="3"/>
  <c r="Z50" i="3"/>
  <c r="BD56" i="3"/>
  <c r="AY56" i="3"/>
  <c r="AE22" i="3"/>
  <c r="Z22" i="3"/>
  <c r="L15" i="3"/>
  <c r="Q15" i="3"/>
  <c r="AQ12" i="3"/>
  <c r="AL12" i="3"/>
  <c r="BE38" i="3"/>
  <c r="AZ38" i="3"/>
  <c r="AF42" i="3"/>
  <c r="AA42" i="3"/>
  <c r="AG42" i="3" s="1"/>
  <c r="AA53" i="3"/>
  <c r="AG53" i="3" s="1"/>
  <c r="AF53" i="3"/>
  <c r="L42" i="3"/>
  <c r="Q42" i="3"/>
  <c r="AD46" i="3"/>
  <c r="Y46" i="3"/>
  <c r="BE54" i="3"/>
  <c r="AZ54" i="3"/>
  <c r="BE20" i="3"/>
  <c r="AZ20" i="3"/>
  <c r="AY43" i="3"/>
  <c r="BD43" i="3"/>
  <c r="AR49" i="3"/>
  <c r="AM49" i="3"/>
  <c r="Q43" i="3"/>
  <c r="L43" i="3"/>
  <c r="R11" i="3"/>
  <c r="M11" i="3"/>
  <c r="BD14" i="3"/>
  <c r="AY14" i="3"/>
  <c r="M8" i="3"/>
  <c r="R8" i="3"/>
  <c r="BM45" i="3"/>
  <c r="BR45" i="3"/>
  <c r="J30" i="3"/>
  <c r="BL24" i="3"/>
  <c r="BQ24" i="3"/>
  <c r="AD17" i="3"/>
  <c r="Y17" i="3"/>
  <c r="AD43" i="3"/>
  <c r="Y43" i="3"/>
  <c r="AY16" i="3"/>
  <c r="BD16" i="3"/>
  <c r="AF19" i="3"/>
  <c r="AA19" i="3"/>
  <c r="AG19" i="3" s="1"/>
  <c r="BD22" i="3"/>
  <c r="AY22" i="3"/>
  <c r="BL48" i="3"/>
  <c r="BQ48" i="3"/>
  <c r="BS44" i="3" l="1"/>
  <c r="AS54" i="3"/>
  <c r="AR46" i="3"/>
  <c r="AR50" i="3"/>
  <c r="K28" i="3"/>
  <c r="K29" i="3"/>
  <c r="AR14" i="3"/>
  <c r="AM14" i="3"/>
  <c r="AR16" i="3"/>
  <c r="AM16" i="3"/>
  <c r="BR12" i="3"/>
  <c r="BM12" i="3"/>
  <c r="AE25" i="3"/>
  <c r="Z25" i="3"/>
  <c r="BR17" i="3"/>
  <c r="BM17" i="3"/>
  <c r="K32" i="3"/>
  <c r="BM14" i="3"/>
  <c r="BR14" i="3"/>
  <c r="K31" i="3"/>
  <c r="AN7" i="3"/>
  <c r="AT7" i="3" s="1"/>
  <c r="AS7" i="3"/>
  <c r="AM10" i="3"/>
  <c r="AR10" i="3"/>
  <c r="Z23" i="3"/>
  <c r="AF23" i="3" s="1"/>
  <c r="AA20" i="3"/>
  <c r="AG20" i="3" s="1"/>
  <c r="AF20" i="3"/>
  <c r="AE16" i="3"/>
  <c r="Z16" i="3"/>
  <c r="AR11" i="3"/>
  <c r="AM11" i="3"/>
  <c r="AE11" i="3"/>
  <c r="Z11" i="3"/>
  <c r="K63" i="3"/>
  <c r="BE57" i="3"/>
  <c r="AZ57" i="3"/>
  <c r="BE58" i="3"/>
  <c r="AZ58" i="3"/>
  <c r="K62" i="3"/>
  <c r="BS39" i="3"/>
  <c r="BN39" i="3"/>
  <c r="BT39" i="3" s="1"/>
  <c r="R58" i="3"/>
  <c r="M58" i="3"/>
  <c r="K64" i="3"/>
  <c r="R57" i="3"/>
  <c r="M57" i="3"/>
  <c r="AN40" i="3"/>
  <c r="AT40" i="3" s="1"/>
  <c r="AS40" i="3"/>
  <c r="K61" i="3"/>
  <c r="S40" i="3"/>
  <c r="AA38" i="3"/>
  <c r="AG38" i="3" s="1"/>
  <c r="AF38" i="3"/>
  <c r="BS43" i="3"/>
  <c r="BN43" i="3"/>
  <c r="BT43" i="3" s="1"/>
  <c r="M55" i="3"/>
  <c r="R55" i="3"/>
  <c r="S52" i="3"/>
  <c r="N52" i="3"/>
  <c r="T52" i="3" s="1"/>
  <c r="AS51" i="3"/>
  <c r="AN51" i="3"/>
  <c r="AT51" i="3" s="1"/>
  <c r="K60" i="3"/>
  <c r="AR56" i="3"/>
  <c r="AM56" i="3"/>
  <c r="M56" i="3"/>
  <c r="R56" i="3"/>
  <c r="AM57" i="3"/>
  <c r="AR57" i="3"/>
  <c r="AR55" i="3"/>
  <c r="AM55" i="3"/>
  <c r="AR44" i="3"/>
  <c r="AM44" i="3"/>
  <c r="R47" i="3"/>
  <c r="M47" i="3"/>
  <c r="AS52" i="3"/>
  <c r="AN52" i="3"/>
  <c r="AT52" i="3" s="1"/>
  <c r="AR45" i="3"/>
  <c r="AM45" i="3"/>
  <c r="AN47" i="3"/>
  <c r="AT47" i="3" s="1"/>
  <c r="AS47" i="3"/>
  <c r="N51" i="3"/>
  <c r="T51" i="3" s="1"/>
  <c r="S51" i="3"/>
  <c r="R43" i="3"/>
  <c r="M43" i="3"/>
  <c r="Z48" i="3"/>
  <c r="AE48" i="3"/>
  <c r="AM22" i="3"/>
  <c r="AR22" i="3"/>
  <c r="AZ24" i="3"/>
  <c r="BE24" i="3"/>
  <c r="BF48" i="3"/>
  <c r="BA48" i="3"/>
  <c r="BG48" i="3" s="1"/>
  <c r="AE17" i="3"/>
  <c r="Z17" i="3"/>
  <c r="AF50" i="3"/>
  <c r="AA50" i="3"/>
  <c r="AG50" i="3" s="1"/>
  <c r="BR42" i="3"/>
  <c r="BM42" i="3"/>
  <c r="BE15" i="3"/>
  <c r="AZ15" i="3"/>
  <c r="BN52" i="3"/>
  <c r="BT52" i="3" s="1"/>
  <c r="BS52" i="3"/>
  <c r="AF40" i="3"/>
  <c r="AA40" i="3"/>
  <c r="AG40" i="3" s="1"/>
  <c r="AM24" i="3"/>
  <c r="AR24" i="3"/>
  <c r="Z55" i="3"/>
  <c r="AE55" i="3"/>
  <c r="M23" i="3"/>
  <c r="R23" i="3"/>
  <c r="AM42" i="3"/>
  <c r="AR42" i="3"/>
  <c r="BS7" i="3"/>
  <c r="BN7" i="3"/>
  <c r="BT7" i="3" s="1"/>
  <c r="AZ26" i="3"/>
  <c r="BE26" i="3"/>
  <c r="M12" i="3"/>
  <c r="R12" i="3"/>
  <c r="Z54" i="3"/>
  <c r="AE54" i="3"/>
  <c r="BA40" i="3"/>
  <c r="BG40" i="3" s="1"/>
  <c r="BF40" i="3"/>
  <c r="AM23" i="3"/>
  <c r="AR23" i="3"/>
  <c r="AN58" i="3"/>
  <c r="AT58" i="3" s="1"/>
  <c r="AS58" i="3"/>
  <c r="BM50" i="3"/>
  <c r="BR50" i="3"/>
  <c r="M50" i="3"/>
  <c r="R50" i="3"/>
  <c r="Z57" i="3"/>
  <c r="AE57" i="3"/>
  <c r="Z47" i="3"/>
  <c r="AE47" i="3"/>
  <c r="AM15" i="3"/>
  <c r="AR15" i="3"/>
  <c r="AN49" i="3"/>
  <c r="AT49" i="3" s="1"/>
  <c r="AS49" i="3"/>
  <c r="BR54" i="3"/>
  <c r="BM54" i="3"/>
  <c r="AF8" i="3"/>
  <c r="AA8" i="3"/>
  <c r="AG8" i="3" s="1"/>
  <c r="S54" i="3"/>
  <c r="N54" i="3"/>
  <c r="T54" i="3" s="1"/>
  <c r="AF14" i="3"/>
  <c r="AA14" i="3"/>
  <c r="AG14" i="3" s="1"/>
  <c r="AS19" i="3"/>
  <c r="AN19" i="3"/>
  <c r="AT19" i="3" s="1"/>
  <c r="BE49" i="3"/>
  <c r="AZ49" i="3"/>
  <c r="Z15" i="3"/>
  <c r="AE15" i="3"/>
  <c r="BM16" i="3"/>
  <c r="BR16" i="3"/>
  <c r="BN56" i="3"/>
  <c r="BT56" i="3" s="1"/>
  <c r="BS56" i="3"/>
  <c r="BM24" i="3"/>
  <c r="BR24" i="3"/>
  <c r="BF38" i="3"/>
  <c r="BA38" i="3"/>
  <c r="BG38" i="3" s="1"/>
  <c r="AR17" i="3"/>
  <c r="AM17" i="3"/>
  <c r="AE49" i="3"/>
  <c r="Z49" i="3"/>
  <c r="BR26" i="3"/>
  <c r="BM26" i="3"/>
  <c r="AZ50" i="3"/>
  <c r="BE50" i="3"/>
  <c r="BF51" i="3"/>
  <c r="BA51" i="3"/>
  <c r="BG51" i="3" s="1"/>
  <c r="BR47" i="3"/>
  <c r="BM47" i="3"/>
  <c r="M44" i="3"/>
  <c r="R44" i="3"/>
  <c r="BS11" i="3"/>
  <c r="BN11" i="3"/>
  <c r="BT11" i="3" s="1"/>
  <c r="M42" i="3"/>
  <c r="R42" i="3"/>
  <c r="BM48" i="3"/>
  <c r="BR48" i="3"/>
  <c r="BA23" i="3"/>
  <c r="BG23" i="3" s="1"/>
  <c r="BF23" i="3"/>
  <c r="BR25" i="3"/>
  <c r="BM25" i="3"/>
  <c r="R46" i="3"/>
  <c r="M46" i="3"/>
  <c r="R16" i="3"/>
  <c r="M16" i="3"/>
  <c r="N22" i="3"/>
  <c r="T22" i="3" s="1"/>
  <c r="S22" i="3"/>
  <c r="AA44" i="3"/>
  <c r="AG44" i="3" s="1"/>
  <c r="AF44" i="3"/>
  <c r="AE18" i="3"/>
  <c r="Z18" i="3"/>
  <c r="BE22" i="3"/>
  <c r="AZ22" i="3"/>
  <c r="BR57" i="3"/>
  <c r="BM57" i="3"/>
  <c r="BN38" i="3"/>
  <c r="BT38" i="3" s="1"/>
  <c r="BS38" i="3"/>
  <c r="BF55" i="3"/>
  <c r="BA55" i="3"/>
  <c r="BG55" i="3" s="1"/>
  <c r="AM43" i="3"/>
  <c r="AR43" i="3"/>
  <c r="BM49" i="3"/>
  <c r="BR49" i="3"/>
  <c r="BS51" i="3"/>
  <c r="BN51" i="3"/>
  <c r="BT51" i="3" s="1"/>
  <c r="AR13" i="3"/>
  <c r="AM13" i="3"/>
  <c r="BM23" i="3"/>
  <c r="BR23" i="3"/>
  <c r="AZ43" i="3"/>
  <c r="BE43" i="3"/>
  <c r="AR12" i="3"/>
  <c r="AM12" i="3"/>
  <c r="M17" i="3"/>
  <c r="R17" i="3"/>
  <c r="AZ10" i="3"/>
  <c r="BE10" i="3"/>
  <c r="BE17" i="3"/>
  <c r="AZ17" i="3"/>
  <c r="BR10" i="3"/>
  <c r="BM10" i="3"/>
  <c r="BS8" i="3"/>
  <c r="BN8" i="3"/>
  <c r="BT8" i="3" s="1"/>
  <c r="AA52" i="3"/>
  <c r="AG52" i="3" s="1"/>
  <c r="AF52" i="3"/>
  <c r="AN46" i="3"/>
  <c r="AT46" i="3" s="1"/>
  <c r="AS46" i="3"/>
  <c r="AF10" i="3"/>
  <c r="AA10" i="3"/>
  <c r="AG10" i="3" s="1"/>
  <c r="AZ13" i="3"/>
  <c r="BE13" i="3"/>
  <c r="AR26" i="3"/>
  <c r="AM26" i="3"/>
  <c r="N39" i="3"/>
  <c r="T39" i="3" s="1"/>
  <c r="S39" i="3"/>
  <c r="BE44" i="3"/>
  <c r="AZ44" i="3"/>
  <c r="AZ56" i="3"/>
  <c r="BE56" i="3"/>
  <c r="R48" i="3"/>
  <c r="M48" i="3"/>
  <c r="BF20" i="3"/>
  <c r="BA20" i="3"/>
  <c r="BG20" i="3" s="1"/>
  <c r="K30" i="3"/>
  <c r="Z58" i="3"/>
  <c r="AE58" i="3"/>
  <c r="M45" i="3"/>
  <c r="R45" i="3"/>
  <c r="AZ46" i="3"/>
  <c r="BE46" i="3"/>
  <c r="AZ25" i="3"/>
  <c r="BE25" i="3"/>
  <c r="BN45" i="3"/>
  <c r="BT45" i="3" s="1"/>
  <c r="BS45" i="3"/>
  <c r="AM18" i="3"/>
  <c r="AR18" i="3"/>
  <c r="BS40" i="3"/>
  <c r="BN40" i="3"/>
  <c r="BT40" i="3" s="1"/>
  <c r="AA51" i="3"/>
  <c r="AG51" i="3" s="1"/>
  <c r="AF51" i="3"/>
  <c r="S19" i="3"/>
  <c r="N19" i="3"/>
  <c r="T19" i="3" s="1"/>
  <c r="R13" i="3"/>
  <c r="M13" i="3"/>
  <c r="BR18" i="3"/>
  <c r="BM18" i="3"/>
  <c r="AZ18" i="3"/>
  <c r="BE18" i="3"/>
  <c r="AF24" i="3"/>
  <c r="AA24" i="3"/>
  <c r="AG24" i="3" s="1"/>
  <c r="Z26" i="3"/>
  <c r="AE26" i="3"/>
  <c r="M18" i="3"/>
  <c r="R18" i="3"/>
  <c r="BF54" i="3"/>
  <c r="BA54" i="3"/>
  <c r="BG54" i="3" s="1"/>
  <c r="M26" i="3"/>
  <c r="R26" i="3"/>
  <c r="AM25" i="3"/>
  <c r="AR25" i="3"/>
  <c r="AZ42" i="3"/>
  <c r="BE42" i="3"/>
  <c r="R14" i="3"/>
  <c r="M14" i="3"/>
  <c r="BA52" i="3"/>
  <c r="BG52" i="3" s="1"/>
  <c r="BF52" i="3"/>
  <c r="BE16" i="3"/>
  <c r="AZ16" i="3"/>
  <c r="S8" i="3"/>
  <c r="N8" i="3"/>
  <c r="T8" i="3" s="1"/>
  <c r="BM13" i="3"/>
  <c r="BR13" i="3"/>
  <c r="BE47" i="3"/>
  <c r="AZ47" i="3"/>
  <c r="Z12" i="3"/>
  <c r="AE12" i="3"/>
  <c r="AS20" i="3"/>
  <c r="AN20" i="3"/>
  <c r="AT20" i="3" s="1"/>
  <c r="N6" i="3"/>
  <c r="T6" i="3" s="1"/>
  <c r="S6" i="3"/>
  <c r="AN50" i="3"/>
  <c r="AT50" i="3" s="1"/>
  <c r="AS50" i="3"/>
  <c r="BM58" i="3"/>
  <c r="BR58" i="3"/>
  <c r="S11" i="3"/>
  <c r="N11" i="3"/>
  <c r="T11" i="3" s="1"/>
  <c r="AE56" i="3"/>
  <c r="Z56" i="3"/>
  <c r="AE43" i="3"/>
  <c r="Z43" i="3"/>
  <c r="BE14" i="3"/>
  <c r="AZ14" i="3"/>
  <c r="AE46" i="3"/>
  <c r="Z46" i="3"/>
  <c r="R15" i="3"/>
  <c r="M15" i="3"/>
  <c r="M24" i="3"/>
  <c r="R24" i="3"/>
  <c r="AZ45" i="3"/>
  <c r="BE45" i="3"/>
  <c r="BE12" i="3"/>
  <c r="AZ12" i="3"/>
  <c r="M49" i="3"/>
  <c r="R49" i="3"/>
  <c r="AF45" i="3"/>
  <c r="AA45" i="3"/>
  <c r="AG45" i="3" s="1"/>
  <c r="AF7" i="3"/>
  <c r="AA7" i="3"/>
  <c r="AG7" i="3" s="1"/>
  <c r="AM48" i="3"/>
  <c r="AR48" i="3"/>
  <c r="BS15" i="3"/>
  <c r="BN15" i="3"/>
  <c r="BT15" i="3" s="1"/>
  <c r="BA7" i="3"/>
  <c r="BG7" i="3" s="1"/>
  <c r="BF7" i="3"/>
  <c r="BS6" i="3"/>
  <c r="BN6" i="3"/>
  <c r="BT6" i="3" s="1"/>
  <c r="AF6" i="3"/>
  <c r="AA6" i="3"/>
  <c r="AG6" i="3" s="1"/>
  <c r="BA19" i="3"/>
  <c r="BG19" i="3" s="1"/>
  <c r="BF19" i="3"/>
  <c r="AA22" i="3"/>
  <c r="AG22" i="3" s="1"/>
  <c r="AF22" i="3"/>
  <c r="AF39" i="3"/>
  <c r="AA39" i="3"/>
  <c r="AG39" i="3" s="1"/>
  <c r="BN55" i="3"/>
  <c r="BT55" i="3" s="1"/>
  <c r="BS55" i="3"/>
  <c r="BF6" i="3"/>
  <c r="BA6" i="3"/>
  <c r="BG6" i="3" s="1"/>
  <c r="AS8" i="3"/>
  <c r="AN8" i="3"/>
  <c r="AT8" i="3" s="1"/>
  <c r="AN39" i="3"/>
  <c r="AT39" i="3" s="1"/>
  <c r="AS39" i="3"/>
  <c r="BA39" i="3"/>
  <c r="BG39" i="3" s="1"/>
  <c r="BF39" i="3"/>
  <c r="BS46" i="3"/>
  <c r="BN46" i="3"/>
  <c r="BT46" i="3" s="1"/>
  <c r="L31" i="3" l="1"/>
  <c r="AA23" i="3"/>
  <c r="AG23" i="3" s="1"/>
  <c r="BN14" i="3"/>
  <c r="BT14" i="3" s="1"/>
  <c r="BS14" i="3"/>
  <c r="AF11" i="3"/>
  <c r="AA11" i="3"/>
  <c r="AG11" i="3" s="1"/>
  <c r="BS17" i="3"/>
  <c r="BN17" i="3"/>
  <c r="BT17" i="3" s="1"/>
  <c r="AS11" i="3"/>
  <c r="AN11" i="3"/>
  <c r="AT11" i="3" s="1"/>
  <c r="AA25" i="3"/>
  <c r="AG25" i="3" s="1"/>
  <c r="AF25" i="3"/>
  <c r="AA16" i="3"/>
  <c r="AG16" i="3" s="1"/>
  <c r="AF16" i="3"/>
  <c r="L28" i="3"/>
  <c r="BS12" i="3"/>
  <c r="BN12" i="3"/>
  <c r="BT12" i="3" s="1"/>
  <c r="L29" i="3"/>
  <c r="AN16" i="3"/>
  <c r="AT16" i="3" s="1"/>
  <c r="AS16" i="3"/>
  <c r="AS14" i="3"/>
  <c r="AN14" i="3"/>
  <c r="AT14" i="3" s="1"/>
  <c r="L32" i="3"/>
  <c r="L30" i="3"/>
  <c r="AS10" i="3"/>
  <c r="AN10" i="3"/>
  <c r="AT10" i="3" s="1"/>
  <c r="BA57" i="3"/>
  <c r="BG57" i="3" s="1"/>
  <c r="BF57" i="3"/>
  <c r="L60" i="3"/>
  <c r="L64" i="3"/>
  <c r="N56" i="3"/>
  <c r="T56" i="3" s="1"/>
  <c r="S56" i="3"/>
  <c r="N55" i="3"/>
  <c r="T55" i="3" s="1"/>
  <c r="S55" i="3"/>
  <c r="AN57" i="3"/>
  <c r="AT57" i="3" s="1"/>
  <c r="AS57" i="3"/>
  <c r="L62" i="3"/>
  <c r="AS56" i="3"/>
  <c r="AN56" i="3"/>
  <c r="AT56" i="3" s="1"/>
  <c r="S57" i="3"/>
  <c r="N57" i="3"/>
  <c r="T57" i="3" s="1"/>
  <c r="AN45" i="3"/>
  <c r="AT45" i="3" s="1"/>
  <c r="AS45" i="3"/>
  <c r="L61" i="3"/>
  <c r="L63" i="3"/>
  <c r="S47" i="3"/>
  <c r="N47" i="3"/>
  <c r="T47" i="3" s="1"/>
  <c r="S58" i="3"/>
  <c r="N58" i="3"/>
  <c r="T58" i="3" s="1"/>
  <c r="BF58" i="3"/>
  <c r="BA58" i="3"/>
  <c r="BG58" i="3" s="1"/>
  <c r="AS44" i="3"/>
  <c r="AN44" i="3"/>
  <c r="AT44" i="3" s="1"/>
  <c r="AS55" i="3"/>
  <c r="AN55" i="3"/>
  <c r="AT55" i="3" s="1"/>
  <c r="BA50" i="3"/>
  <c r="BG50" i="3" s="1"/>
  <c r="BF50" i="3"/>
  <c r="BF14" i="3"/>
  <c r="BA14" i="3"/>
  <c r="BG14" i="3" s="1"/>
  <c r="BA42" i="3"/>
  <c r="BG42" i="3" s="1"/>
  <c r="BF42" i="3"/>
  <c r="BN18" i="3"/>
  <c r="BT18" i="3" s="1"/>
  <c r="BS18" i="3"/>
  <c r="BA56" i="3"/>
  <c r="BG56" i="3" s="1"/>
  <c r="BF56" i="3"/>
  <c r="BN23" i="3"/>
  <c r="BT23" i="3" s="1"/>
  <c r="BS23" i="3"/>
  <c r="BN26" i="3"/>
  <c r="BT26" i="3" s="1"/>
  <c r="BS26" i="3"/>
  <c r="BA49" i="3"/>
  <c r="BG49" i="3" s="1"/>
  <c r="BF49" i="3"/>
  <c r="AN22" i="3"/>
  <c r="AT22" i="3" s="1"/>
  <c r="AS22" i="3"/>
  <c r="BA18" i="3"/>
  <c r="BG18" i="3" s="1"/>
  <c r="BF18" i="3"/>
  <c r="AN15" i="3"/>
  <c r="AT15" i="3" s="1"/>
  <c r="AS15" i="3"/>
  <c r="AA12" i="3"/>
  <c r="AG12" i="3" s="1"/>
  <c r="AF12" i="3"/>
  <c r="BA25" i="3"/>
  <c r="BG25" i="3" s="1"/>
  <c r="BF25" i="3"/>
  <c r="BA44" i="3"/>
  <c r="BG44" i="3" s="1"/>
  <c r="BF44" i="3"/>
  <c r="AS13" i="3"/>
  <c r="AN13" i="3"/>
  <c r="AT13" i="3" s="1"/>
  <c r="AA47" i="3"/>
  <c r="AG47" i="3" s="1"/>
  <c r="AF47" i="3"/>
  <c r="AS48" i="3"/>
  <c r="AN48" i="3"/>
  <c r="AT48" i="3" s="1"/>
  <c r="AA43" i="3"/>
  <c r="AG43" i="3" s="1"/>
  <c r="AF43" i="3"/>
  <c r="BF47" i="3"/>
  <c r="BA47" i="3"/>
  <c r="BG47" i="3" s="1"/>
  <c r="AN25" i="3"/>
  <c r="AT25" i="3" s="1"/>
  <c r="AS25" i="3"/>
  <c r="S13" i="3"/>
  <c r="N13" i="3"/>
  <c r="T13" i="3" s="1"/>
  <c r="AF18" i="3"/>
  <c r="AA18" i="3"/>
  <c r="AG18" i="3" s="1"/>
  <c r="AF49" i="3"/>
  <c r="AA49" i="3"/>
  <c r="AG49" i="3" s="1"/>
  <c r="S12" i="3"/>
  <c r="N12" i="3"/>
  <c r="T12" i="3" s="1"/>
  <c r="BF43" i="3"/>
  <c r="BA43" i="3"/>
  <c r="BG43" i="3" s="1"/>
  <c r="BF22" i="3"/>
  <c r="BA22" i="3"/>
  <c r="BG22" i="3" s="1"/>
  <c r="AA54" i="3"/>
  <c r="AG54" i="3" s="1"/>
  <c r="AF54" i="3"/>
  <c r="BN10" i="3"/>
  <c r="BT10" i="3" s="1"/>
  <c r="BS10" i="3"/>
  <c r="BN48" i="3"/>
  <c r="BT48" i="3" s="1"/>
  <c r="BS48" i="3"/>
  <c r="AF57" i="3"/>
  <c r="AA57" i="3"/>
  <c r="AG57" i="3" s="1"/>
  <c r="BA15" i="3"/>
  <c r="BG15" i="3" s="1"/>
  <c r="BF15" i="3"/>
  <c r="AA48" i="3"/>
  <c r="AG48" i="3" s="1"/>
  <c r="AF48" i="3"/>
  <c r="AF15" i="3"/>
  <c r="AA15" i="3"/>
  <c r="AG15" i="3" s="1"/>
  <c r="AF56" i="3"/>
  <c r="AA56" i="3"/>
  <c r="AG56" i="3" s="1"/>
  <c r="N26" i="3"/>
  <c r="T26" i="3" s="1"/>
  <c r="S26" i="3"/>
  <c r="BF46" i="3"/>
  <c r="BA46" i="3"/>
  <c r="BG46" i="3" s="1"/>
  <c r="AS17" i="3"/>
  <c r="AN17" i="3"/>
  <c r="AT17" i="3" s="1"/>
  <c r="BA26" i="3"/>
  <c r="BG26" i="3" s="1"/>
  <c r="BF26" i="3"/>
  <c r="N43" i="3"/>
  <c r="T43" i="3" s="1"/>
  <c r="S43" i="3"/>
  <c r="N49" i="3"/>
  <c r="T49" i="3" s="1"/>
  <c r="S49" i="3"/>
  <c r="BN13" i="3"/>
  <c r="BT13" i="3" s="1"/>
  <c r="BS13" i="3"/>
  <c r="AS26" i="3"/>
  <c r="AN26" i="3"/>
  <c r="AT26" i="3" s="1"/>
  <c r="BF17" i="3"/>
  <c r="BA17" i="3"/>
  <c r="BG17" i="3" s="1"/>
  <c r="S42" i="3"/>
  <c r="N42" i="3"/>
  <c r="T42" i="3" s="1"/>
  <c r="S50" i="3"/>
  <c r="N50" i="3"/>
  <c r="T50" i="3" s="1"/>
  <c r="BS42" i="3"/>
  <c r="BN42" i="3"/>
  <c r="BT42" i="3" s="1"/>
  <c r="BF12" i="3"/>
  <c r="BA12" i="3"/>
  <c r="BG12" i="3" s="1"/>
  <c r="S45" i="3"/>
  <c r="N45" i="3"/>
  <c r="T45" i="3" s="1"/>
  <c r="BN49" i="3"/>
  <c r="BT49" i="3" s="1"/>
  <c r="BS49" i="3"/>
  <c r="BS50" i="3"/>
  <c r="BN50" i="3"/>
  <c r="BT50" i="3" s="1"/>
  <c r="AS24" i="3"/>
  <c r="AN24" i="3"/>
  <c r="AT24" i="3" s="1"/>
  <c r="BF16" i="3"/>
  <c r="BA16" i="3"/>
  <c r="BG16" i="3" s="1"/>
  <c r="N18" i="3"/>
  <c r="T18" i="3" s="1"/>
  <c r="S18" i="3"/>
  <c r="BA10" i="3"/>
  <c r="BG10" i="3" s="1"/>
  <c r="BF10" i="3"/>
  <c r="AS43" i="3"/>
  <c r="AN43" i="3"/>
  <c r="AT43" i="3" s="1"/>
  <c r="S16" i="3"/>
  <c r="N16" i="3"/>
  <c r="T16" i="3" s="1"/>
  <c r="AN42" i="3"/>
  <c r="AT42" i="3" s="1"/>
  <c r="AS42" i="3"/>
  <c r="BA45" i="3"/>
  <c r="BG45" i="3" s="1"/>
  <c r="BF45" i="3"/>
  <c r="BS58" i="3"/>
  <c r="BN58" i="3"/>
  <c r="BT58" i="3" s="1"/>
  <c r="AA58" i="3"/>
  <c r="AG58" i="3" s="1"/>
  <c r="AF58" i="3"/>
  <c r="BF13" i="3"/>
  <c r="BA13" i="3"/>
  <c r="BG13" i="3" s="1"/>
  <c r="N44" i="3"/>
  <c r="T44" i="3" s="1"/>
  <c r="S44" i="3"/>
  <c r="BS24" i="3"/>
  <c r="BN24" i="3"/>
  <c r="BT24" i="3" s="1"/>
  <c r="AA17" i="3"/>
  <c r="AG17" i="3" s="1"/>
  <c r="AF17" i="3"/>
  <c r="BA24" i="3"/>
  <c r="BG24" i="3" s="1"/>
  <c r="BF24" i="3"/>
  <c r="N17" i="3"/>
  <c r="T17" i="3" s="1"/>
  <c r="S17" i="3"/>
  <c r="S46" i="3"/>
  <c r="N46" i="3"/>
  <c r="T46" i="3" s="1"/>
  <c r="BN47" i="3"/>
  <c r="BT47" i="3" s="1"/>
  <c r="BS47" i="3"/>
  <c r="BS54" i="3"/>
  <c r="BN54" i="3"/>
  <c r="BT54" i="3" s="1"/>
  <c r="N23" i="3"/>
  <c r="T23" i="3" s="1"/>
  <c r="S23" i="3"/>
  <c r="N24" i="3"/>
  <c r="T24" i="3" s="1"/>
  <c r="S24" i="3"/>
  <c r="AA26" i="3"/>
  <c r="AG26" i="3" s="1"/>
  <c r="AF26" i="3"/>
  <c r="AN12" i="3"/>
  <c r="AT12" i="3" s="1"/>
  <c r="AS12" i="3"/>
  <c r="AS23" i="3"/>
  <c r="AN23" i="3"/>
  <c r="AT23" i="3" s="1"/>
  <c r="AA46" i="3"/>
  <c r="AG46" i="3" s="1"/>
  <c r="AF46" i="3"/>
  <c r="AS18" i="3"/>
  <c r="AN18" i="3"/>
  <c r="AT18" i="3" s="1"/>
  <c r="S15" i="3"/>
  <c r="N15" i="3"/>
  <c r="T15" i="3" s="1"/>
  <c r="AA55" i="3"/>
  <c r="AG55" i="3" s="1"/>
  <c r="AF55" i="3"/>
  <c r="N14" i="3"/>
  <c r="T14" i="3" s="1"/>
  <c r="S14" i="3"/>
  <c r="N48" i="3"/>
  <c r="T48" i="3" s="1"/>
  <c r="S48" i="3"/>
  <c r="BS57" i="3"/>
  <c r="BN57" i="3"/>
  <c r="BT57" i="3" s="1"/>
  <c r="BS25" i="3"/>
  <c r="BN25" i="3"/>
  <c r="BT25" i="3" s="1"/>
  <c r="BS16" i="3"/>
  <c r="BN16" i="3"/>
  <c r="BT16" i="3" s="1"/>
  <c r="M29" i="3" l="1"/>
  <c r="N28" i="3"/>
  <c r="M28" i="3"/>
  <c r="N32" i="3"/>
  <c r="M30" i="3"/>
  <c r="N29" i="3"/>
  <c r="N31" i="3"/>
  <c r="M31" i="3"/>
  <c r="M32" i="3"/>
  <c r="M62" i="3"/>
  <c r="N64" i="3"/>
  <c r="M61" i="3"/>
  <c r="N61" i="3"/>
  <c r="M63" i="3"/>
  <c r="N63" i="3"/>
  <c r="M64" i="3"/>
  <c r="N60" i="3"/>
  <c r="N30" i="3"/>
  <c r="M60" i="3"/>
  <c r="N62" i="3"/>
</calcChain>
</file>

<file path=xl/sharedStrings.xml><?xml version="1.0" encoding="utf-8"?>
<sst xmlns="http://schemas.openxmlformats.org/spreadsheetml/2006/main" count="364" uniqueCount="96">
  <si>
    <t>Frame analysis v.</t>
  </si>
  <si>
    <t>GSA-Ti2C2</t>
  </si>
  <si>
    <t>units [mm], [deg]</t>
  </si>
  <si>
    <t xml:space="preserve">SA file "Ball 5DoF cal analysis08022023.xit64" </t>
  </si>
  <si>
    <t>updated track length</t>
  </si>
  <si>
    <t>x</t>
  </si>
  <si>
    <t>y</t>
  </si>
  <si>
    <t>z</t>
  </si>
  <si>
    <t>sMPA offset to WCS</t>
  </si>
  <si>
    <t>Rx</t>
  </si>
  <si>
    <t>Ry</t>
  </si>
  <si>
    <t>Rz</t>
  </si>
  <si>
    <t>sMPA XYZ fixed angle to WCS</t>
  </si>
  <si>
    <t>sMPA XYZ Euler angle to WCS</t>
  </si>
  <si>
    <t>GSA Angle to WCS</t>
  </si>
  <si>
    <t>Pupil center reported in GSA</t>
  </si>
  <si>
    <t>X</t>
  </si>
  <si>
    <t>Y</t>
  </si>
  <si>
    <t>Z</t>
  </si>
  <si>
    <t>sMask</t>
  </si>
  <si>
    <t>USE THESE!</t>
  </si>
  <si>
    <t>Pose</t>
  </si>
  <si>
    <t>5DoF</t>
  </si>
  <si>
    <t xml:space="preserve">Encoder values (Ti2C4) RB corrected </t>
  </si>
  <si>
    <t>Name</t>
  </si>
  <si>
    <t>PR1</t>
  </si>
  <si>
    <t>PR2</t>
  </si>
  <si>
    <t>PR3</t>
  </si>
  <si>
    <t>PR4</t>
  </si>
  <si>
    <t>PR5</t>
  </si>
  <si>
    <t>Corresponding Field Points in GSA</t>
  </si>
  <si>
    <t>(from tab #2 )</t>
  </si>
  <si>
    <t>Encoder values RB corrected from Ti2C2</t>
  </si>
  <si>
    <t>ave fdpr shifts</t>
  </si>
  <si>
    <t>ave del</t>
  </si>
  <si>
    <t>check RB vs shifts</t>
  </si>
  <si>
    <t>d x</t>
  </si>
  <si>
    <t>d y</t>
  </si>
  <si>
    <t>rotation adj</t>
  </si>
  <si>
    <t>delta (ave del- RB 6DoF)</t>
  </si>
  <si>
    <t>FDPR update</t>
  </si>
  <si>
    <t>RB 6DoF</t>
  </si>
  <si>
    <t>Ti1 to Ti2</t>
  </si>
  <si>
    <t>FDPR 
(Ti1C3 to Ti2C1)</t>
  </si>
  <si>
    <t>Time (UTC)</t>
  </si>
  <si>
    <t>camera</t>
  </si>
  <si>
    <t>det normal dz (um)</t>
  </si>
  <si>
    <t>chief ray dz (um)</t>
  </si>
  <si>
    <t>row</t>
  </si>
  <si>
    <t>col</t>
  </si>
  <si>
    <t>dx (px)</t>
  </si>
  <si>
    <t>dy (px)</t>
  </si>
  <si>
    <t>dx (um)</t>
  </si>
  <si>
    <t>dy (um)</t>
  </si>
  <si>
    <t>FAMX</t>
  </si>
  <si>
    <t>FAMY</t>
  </si>
  <si>
    <t>HTSAX</t>
  </si>
  <si>
    <t>HTSAZ</t>
  </si>
  <si>
    <t>VTSAN</t>
  </si>
  <si>
    <t>VTSAP</t>
  </si>
  <si>
    <t>GSARX</t>
  </si>
  <si>
    <t>GSARY</t>
  </si>
  <si>
    <t>PR results file</t>
  </si>
  <si>
    <t>PR1-830-20230803_043709.A1.sol.h5</t>
  </si>
  <si>
    <t>PR2-830-20230803_042626.A1.sol.h5</t>
  </si>
  <si>
    <t>PR3-830-20230803_035059.A1.sol.h5</t>
  </si>
  <si>
    <t>PR4-830-20230803_040257.A1.sol.h5</t>
  </si>
  <si>
    <t>PR5-830-20230803_041345.A1.sol.h5</t>
  </si>
  <si>
    <t>ave</t>
  </si>
  <si>
    <t>E2V</t>
  </si>
  <si>
    <t>terms</t>
  </si>
  <si>
    <t>multiplcation</t>
  </si>
  <si>
    <t>X^2</t>
  </si>
  <si>
    <t>Y^2</t>
  </si>
  <si>
    <t>Z^2</t>
  </si>
  <si>
    <t>X^3</t>
  </si>
  <si>
    <t>Y^3</t>
  </si>
  <si>
    <t>Z^3</t>
  </si>
  <si>
    <t>X*Y</t>
  </si>
  <si>
    <t>Y*Z</t>
  </si>
  <si>
    <t>X*Z</t>
  </si>
  <si>
    <t>rx</t>
  </si>
  <si>
    <t>ry</t>
  </si>
  <si>
    <t>rx^2</t>
  </si>
  <si>
    <t>ry^2</t>
  </si>
  <si>
    <t>rx^3</t>
  </si>
  <si>
    <t>ry^3</t>
  </si>
  <si>
    <t>rx*ry</t>
  </si>
  <si>
    <t>input</t>
  </si>
  <si>
    <t>Encoder</t>
  </si>
  <si>
    <t>output</t>
  </si>
  <si>
    <t>Mapped 5DoF</t>
  </si>
  <si>
    <t>V2E</t>
  </si>
  <si>
    <t>Mapped encoders</t>
  </si>
  <si>
    <t>current</t>
  </si>
  <si>
    <t xml:space="preserve">Encoder values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</si>
</sst>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"/>
    <numFmt numFmtId="165" formatCode="0.0000"/>
    <numFmt numFmtId="166" formatCode="0.00000"/>
    <numFmt numFmtId="167" formatCode="0.0"/>
    <numFmt numFmtId="168" formatCode="yyyy\-mm\-dd\ hh:mm:ss"/>
    <numFmt numFmtId="169" formatCode="0.0000000000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B05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72">
    <xf numFmtId="0" fontId="0" fillId="0" borderId="0" xfId="0"/>
    <xf numFmtId="0" fontId="2" fillId="0" borderId="0" xfId="1"/>
    <xf numFmtId="164" fontId="2" fillId="0" borderId="1" xfId="1" applyNumberFormat="1" applyBorder="1"/>
    <xf numFmtId="164" fontId="2" fillId="2" borderId="0" xfId="1" applyNumberFormat="1" applyFill="1" applyAlignment="1">
      <alignment horizontal="center" vertical="center"/>
    </xf>
    <xf numFmtId="164" fontId="2" fillId="0" borderId="0" xfId="1" applyNumberFormat="1"/>
    <xf numFmtId="164" fontId="3" fillId="0" borderId="2" xfId="1" applyNumberFormat="1" applyFont="1" applyBorder="1" applyAlignment="1">
      <alignment horizontal="center"/>
    </xf>
    <xf numFmtId="0" fontId="3" fillId="0" borderId="1" xfId="1" applyFont="1" applyBorder="1" applyAlignment="1">
      <alignment horizontal="center"/>
    </xf>
    <xf numFmtId="0" fontId="2" fillId="0" borderId="1" xfId="1" applyBorder="1"/>
    <xf numFmtId="0" fontId="2" fillId="2" borderId="1" xfId="1" applyFill="1" applyBorder="1" applyAlignment="1">
      <alignment horizontal="center"/>
    </xf>
    <xf numFmtId="165" fontId="2" fillId="2" borderId="1" xfId="1" applyNumberFormat="1" applyFill="1" applyBorder="1" applyAlignment="1">
      <alignment horizontal="center"/>
    </xf>
    <xf numFmtId="0" fontId="2" fillId="0" borderId="1" xfId="1" applyBorder="1" applyAlignment="1">
      <alignment horizontal="center"/>
    </xf>
    <xf numFmtId="0" fontId="2" fillId="0" borderId="0" xfId="1" applyAlignment="1">
      <alignment wrapText="1"/>
    </xf>
    <xf numFmtId="164" fontId="3" fillId="0" borderId="1" xfId="1" applyNumberFormat="1" applyFont="1" applyBorder="1" applyAlignment="1">
      <alignment horizontal="center"/>
    </xf>
    <xf numFmtId="0" fontId="3" fillId="0" borderId="1" xfId="1" applyFont="1" applyBorder="1"/>
    <xf numFmtId="164" fontId="2" fillId="2" borderId="1" xfId="1" applyNumberFormat="1" applyFill="1" applyBorder="1" applyAlignment="1">
      <alignment horizontal="center"/>
    </xf>
    <xf numFmtId="0" fontId="3" fillId="0" borderId="0" xfId="1" applyFont="1"/>
    <xf numFmtId="0" fontId="2" fillId="0" borderId="0" xfId="2"/>
    <xf numFmtId="164" fontId="3" fillId="0" borderId="1" xfId="2" applyNumberFormat="1" applyFont="1" applyBorder="1" applyAlignment="1">
      <alignment horizontal="center"/>
    </xf>
    <xf numFmtId="166" fontId="3" fillId="0" borderId="1" xfId="2" applyNumberFormat="1" applyFont="1" applyBorder="1" applyAlignment="1">
      <alignment horizontal="center"/>
    </xf>
    <xf numFmtId="0" fontId="2" fillId="0" borderId="0" xfId="2" applyAlignment="1">
      <alignment horizontal="center" vertical="center"/>
    </xf>
    <xf numFmtId="164" fontId="3" fillId="0" borderId="1" xfId="2" applyNumberFormat="1" applyFont="1" applyBorder="1" applyAlignment="1">
      <alignment horizontal="center" vertical="center"/>
    </xf>
    <xf numFmtId="166" fontId="3" fillId="0" borderId="1" xfId="2" applyNumberFormat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164" fontId="2" fillId="3" borderId="1" xfId="2" applyNumberFormat="1" applyFill="1" applyBorder="1" applyAlignment="1">
      <alignment horizontal="center" vertical="center"/>
    </xf>
    <xf numFmtId="165" fontId="2" fillId="3" borderId="1" xfId="2" applyNumberFormat="1" applyFill="1" applyBorder="1" applyAlignment="1">
      <alignment horizontal="center" vertical="center"/>
    </xf>
    <xf numFmtId="0" fontId="2" fillId="0" borderId="0" xfId="1" applyAlignment="1">
      <alignment horizontal="center" vertical="center"/>
    </xf>
    <xf numFmtId="0" fontId="2" fillId="4" borderId="0" xfId="1" applyFill="1"/>
    <xf numFmtId="0" fontId="2" fillId="4" borderId="0" xfId="1" applyFill="1" applyAlignment="1">
      <alignment horizontal="center" vertical="center"/>
    </xf>
    <xf numFmtId="164" fontId="2" fillId="4" borderId="0" xfId="1" applyNumberFormat="1" applyFill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0" xfId="1" applyFont="1" applyAlignment="1">
      <alignment horizontal="right" vertical="center"/>
    </xf>
    <xf numFmtId="0" fontId="1" fillId="0" borderId="1" xfId="0" applyFont="1" applyBorder="1" applyAlignment="1">
      <alignment horizontal="center" vertical="top"/>
    </xf>
    <xf numFmtId="168" fontId="0" fillId="0" borderId="0" xfId="0" applyNumberFormat="1"/>
    <xf numFmtId="167" fontId="0" fillId="0" borderId="0" xfId="0" applyNumberFormat="1"/>
    <xf numFmtId="165" fontId="0" fillId="0" borderId="0" xfId="0" applyNumberFormat="1"/>
    <xf numFmtId="0" fontId="0" fillId="3" borderId="0" xfId="0" applyFill="1"/>
    <xf numFmtId="167" fontId="0" fillId="3" borderId="0" xfId="0" applyNumberFormat="1" applyFill="1"/>
    <xf numFmtId="0" fontId="3" fillId="0" borderId="0" xfId="2" applyFont="1" applyAlignment="1">
      <alignment horizontal="center" vertical="center"/>
    </xf>
    <xf numFmtId="169" fontId="2" fillId="0" borderId="0" xfId="2" applyNumberFormat="1" applyAlignment="1">
      <alignment horizontal="center" vertical="center"/>
    </xf>
    <xf numFmtId="169" fontId="2" fillId="0" borderId="1" xfId="2" applyNumberFormat="1" applyBorder="1" applyAlignment="1">
      <alignment horizontal="center" vertical="center"/>
    </xf>
    <xf numFmtId="169" fontId="3" fillId="0" borderId="1" xfId="2" applyNumberFormat="1" applyFont="1" applyBorder="1" applyAlignment="1">
      <alignment horizontal="center" vertical="center"/>
    </xf>
    <xf numFmtId="169" fontId="3" fillId="0" borderId="0" xfId="2" applyNumberFormat="1" applyFont="1" applyAlignment="1">
      <alignment horizontal="center" vertical="center"/>
    </xf>
    <xf numFmtId="166" fontId="3" fillId="0" borderId="0" xfId="2" applyNumberFormat="1" applyFont="1" applyAlignment="1">
      <alignment horizontal="center" vertical="center"/>
    </xf>
    <xf numFmtId="166" fontId="2" fillId="0" borderId="0" xfId="2" applyNumberFormat="1" applyAlignment="1">
      <alignment horizontal="center" vertical="center"/>
    </xf>
    <xf numFmtId="164" fontId="2" fillId="3" borderId="1" xfId="2" applyNumberFormat="1" applyFill="1" applyBorder="1" applyAlignment="1">
      <alignment horizontal="center"/>
    </xf>
    <xf numFmtId="166" fontId="2" fillId="3" borderId="1" xfId="2" applyNumberFormat="1" applyFill="1" applyBorder="1" applyAlignment="1">
      <alignment horizontal="center"/>
    </xf>
    <xf numFmtId="164" fontId="2" fillId="2" borderId="1" xfId="2" applyNumberFormat="1" applyFill="1" applyBorder="1" applyAlignment="1">
      <alignment horizontal="center" vertical="center"/>
    </xf>
    <xf numFmtId="166" fontId="2" fillId="2" borderId="1" xfId="2" applyNumberFormat="1" applyFill="1" applyBorder="1" applyAlignment="1">
      <alignment horizontal="center" vertical="center"/>
    </xf>
    <xf numFmtId="0" fontId="5" fillId="0" borderId="0" xfId="2" applyFont="1" applyAlignment="1">
      <alignment horizontal="center" vertical="center"/>
    </xf>
    <xf numFmtId="164" fontId="2" fillId="0" borderId="0" xfId="2" applyNumberFormat="1" applyAlignment="1">
      <alignment horizontal="center" vertical="center"/>
    </xf>
    <xf numFmtId="0" fontId="2" fillId="0" borderId="1" xfId="2" applyBorder="1" applyAlignment="1">
      <alignment horizontal="center" vertical="center"/>
    </xf>
    <xf numFmtId="11" fontId="2" fillId="0" borderId="1" xfId="2" applyNumberFormat="1" applyBorder="1" applyAlignment="1">
      <alignment horizontal="center" vertical="center"/>
    </xf>
    <xf numFmtId="164" fontId="2" fillId="2" borderId="1" xfId="2" applyNumberFormat="1" applyFill="1" applyBorder="1" applyAlignment="1">
      <alignment horizontal="center"/>
    </xf>
    <xf numFmtId="166" fontId="2" fillId="2" borderId="1" xfId="2" applyNumberFormat="1" applyFill="1" applyBorder="1" applyAlignment="1">
      <alignment horizontal="center"/>
    </xf>
    <xf numFmtId="166" fontId="2" fillId="3" borderId="1" xfId="2" applyNumberFormat="1" applyFill="1" applyBorder="1" applyAlignment="1">
      <alignment horizontal="center" vertical="center"/>
    </xf>
    <xf numFmtId="0" fontId="3" fillId="0" borderId="0" xfId="2" applyFont="1"/>
    <xf numFmtId="0" fontId="3" fillId="0" borderId="1" xfId="2" applyFont="1" applyBorder="1"/>
    <xf numFmtId="0" fontId="2" fillId="0" borderId="0" xfId="1" applyAlignment="1">
      <alignment horizontal="right" vertical="center"/>
    </xf>
    <xf numFmtId="0" fontId="0" fillId="0" borderId="0" xfId="0"/>
    <xf numFmtId="0" fontId="2" fillId="0" borderId="0" xfId="1" applyFont="1" applyAlignment="1">
      <alignment horizontal="center" vertical="center"/>
    </xf>
    <xf numFmtId="164" fontId="2" fillId="0" borderId="0" xfId="1" applyNumberFormat="1" applyFont="1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2" fillId="4" borderId="0" xfId="1" applyNumberFormat="1" applyFont="1" applyFill="1" applyAlignment="1">
      <alignment horizontal="center" vertical="center"/>
    </xf>
    <xf numFmtId="165" fontId="2" fillId="0" borderId="0" xfId="1" applyNumberFormat="1" applyAlignment="1">
      <alignment horizontal="center" vertical="center"/>
    </xf>
    <xf numFmtId="165" fontId="2" fillId="0" borderId="0" xfId="1" applyNumberFormat="1" applyFont="1" applyAlignment="1">
      <alignment horizontal="center" vertical="center"/>
    </xf>
    <xf numFmtId="165" fontId="2" fillId="4" borderId="0" xfId="1" applyNumberFormat="1" applyFont="1" applyFill="1" applyAlignment="1">
      <alignment horizontal="center" vertical="center"/>
    </xf>
    <xf numFmtId="0" fontId="7" fillId="0" borderId="3" xfId="0" applyFont="1" applyBorder="1" applyAlignment="1">
      <alignment horizontal="center" vertical="center" wrapText="1" readingOrder="1"/>
    </xf>
    <xf numFmtId="0" fontId="6" fillId="0" borderId="4" xfId="0" applyFont="1" applyBorder="1" applyAlignment="1">
      <alignment horizontal="center" vertical="center" wrapText="1" readingOrder="1"/>
    </xf>
    <xf numFmtId="0" fontId="7" fillId="0" borderId="1" xfId="0" applyFont="1" applyBorder="1" applyAlignment="1">
      <alignment horizontal="center" vertical="center" wrapText="1" readingOrder="1"/>
    </xf>
    <xf numFmtId="0" fontId="8" fillId="0" borderId="1" xfId="0" applyFont="1" applyBorder="1" applyAlignment="1">
      <alignment horizontal="center" vertical="center" wrapText="1" readingOrder="1"/>
    </xf>
    <xf numFmtId="164" fontId="2" fillId="0" borderId="0" xfId="0" applyNumberFormat="1" applyFont="1" applyAlignment="1">
      <alignment horizontal="center" vertical="center"/>
    </xf>
  </cellXfs>
  <cellStyles count="3">
    <cellStyle name="Normal" xfId="0" builtinId="0"/>
    <cellStyle name="Normal 2" xfId="1" xr:uid="{EDD700DE-26E5-40E8-9DF2-539864444B6A}"/>
    <cellStyle name="Normal 2 2" xfId="2" xr:uid="{A6354646-CE94-4C95-9ECC-7BDC1F74F93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336176</xdr:colOff>
      <xdr:row>54</xdr:row>
      <xdr:rowOff>11206</xdr:rowOff>
    </xdr:from>
    <xdr:to>
      <xdr:col>13</xdr:col>
      <xdr:colOff>618262</xdr:colOff>
      <xdr:row>75</xdr:row>
      <xdr:rowOff>81667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B75BFE0-8D9A-DB5A-075E-C851D203E6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724029" y="10903324"/>
          <a:ext cx="5380762" cy="4507990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34</xdr:row>
      <xdr:rowOff>0</xdr:rowOff>
    </xdr:from>
    <xdr:to>
      <xdr:col>14</xdr:col>
      <xdr:colOff>491136</xdr:colOff>
      <xdr:row>59</xdr:row>
      <xdr:rowOff>193742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8AB43F8-C641-7261-11B3-734B533AC7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87853" y="6858000"/>
          <a:ext cx="6419048" cy="54380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7528F-4D0F-4F5C-94E3-0081A77DAC3C}">
  <dimension ref="A1:AA56"/>
  <sheetViews>
    <sheetView tabSelected="1" topLeftCell="D13" zoomScale="85" zoomScaleNormal="85" workbookViewId="0">
      <selection activeCell="M32" sqref="M32"/>
    </sheetView>
  </sheetViews>
  <sheetFormatPr defaultColWidth="12.42578125" defaultRowHeight="15.75"/>
  <cols>
    <col min="1" max="1" width="36.42578125" style="1" customWidth="1"/>
    <col min="2" max="2" width="30.7109375" style="1" customWidth="1"/>
    <col min="3" max="3" width="16.28515625" style="1" bestFit="1" customWidth="1"/>
    <col min="4" max="4" width="14.28515625" style="1" bestFit="1" customWidth="1"/>
    <col min="5" max="5" width="16.42578125" style="1" bestFit="1" customWidth="1"/>
    <col min="6" max="6" width="14.85546875" style="1" customWidth="1"/>
    <col min="7" max="7" width="14.28515625" style="1" bestFit="1" customWidth="1"/>
    <col min="8" max="8" width="12.42578125" style="1"/>
    <col min="9" max="9" width="24.28515625" style="1" bestFit="1" customWidth="1"/>
    <col min="10" max="10" width="14.85546875" style="1" customWidth="1"/>
    <col min="11" max="15" width="12.42578125" style="1"/>
    <col min="16" max="16" width="22.7109375" style="1" bestFit="1" customWidth="1"/>
    <col min="17" max="25" width="12.42578125" style="1"/>
    <col min="26" max="26" width="14.28515625" style="1" bestFit="1" customWidth="1"/>
    <col min="27" max="16384" width="12.42578125" style="1"/>
  </cols>
  <sheetData>
    <row r="1" spans="1:21">
      <c r="A1" s="1" t="s">
        <v>0</v>
      </c>
      <c r="B1" s="1" t="s">
        <v>1</v>
      </c>
      <c r="F1" s="1" t="s">
        <v>2</v>
      </c>
    </row>
    <row r="2" spans="1:21">
      <c r="B2" s="1" t="s">
        <v>3</v>
      </c>
    </row>
    <row r="3" spans="1:21">
      <c r="A3" s="2" t="s">
        <v>4</v>
      </c>
      <c r="B3" s="3">
        <v>1402.123</v>
      </c>
      <c r="P3" s="4"/>
      <c r="Q3" s="4"/>
      <c r="R3" s="4"/>
      <c r="S3" s="4"/>
      <c r="T3" s="4"/>
    </row>
    <row r="4" spans="1:21">
      <c r="A4" s="4"/>
      <c r="B4" s="4"/>
      <c r="P4" s="4"/>
      <c r="Q4" s="4"/>
      <c r="R4" s="4"/>
      <c r="S4" s="4"/>
      <c r="T4" s="4"/>
    </row>
    <row r="5" spans="1:21">
      <c r="A5" s="4"/>
      <c r="B5" s="5" t="s">
        <v>5</v>
      </c>
      <c r="C5" s="6" t="s">
        <v>6</v>
      </c>
      <c r="D5" s="6" t="s">
        <v>7</v>
      </c>
      <c r="P5" s="4"/>
      <c r="Q5" s="4"/>
      <c r="R5" s="4"/>
      <c r="S5" s="4"/>
      <c r="T5" s="4"/>
    </row>
    <row r="6" spans="1:21">
      <c r="A6" s="7" t="s">
        <v>8</v>
      </c>
      <c r="B6" s="8">
        <v>1.9590000000000001</v>
      </c>
      <c r="C6" s="8">
        <v>248.70500000000001</v>
      </c>
      <c r="D6" s="8">
        <v>1268.749</v>
      </c>
      <c r="P6" s="4"/>
      <c r="Q6" s="4"/>
      <c r="R6" s="4"/>
      <c r="S6" s="4"/>
      <c r="T6" s="4"/>
    </row>
    <row r="7" spans="1:21">
      <c r="A7" s="4"/>
      <c r="B7" s="5" t="s">
        <v>9</v>
      </c>
      <c r="C7" s="6" t="s">
        <v>10</v>
      </c>
      <c r="D7" s="6" t="s">
        <v>11</v>
      </c>
      <c r="P7" s="4"/>
      <c r="Q7" s="4"/>
      <c r="R7" s="4"/>
      <c r="S7" s="4"/>
      <c r="T7" s="4"/>
    </row>
    <row r="8" spans="1:21">
      <c r="A8" s="7" t="s">
        <v>12</v>
      </c>
      <c r="B8" s="9">
        <v>-24.3096</v>
      </c>
      <c r="C8" s="9">
        <v>4.2000000000000003E-2</v>
      </c>
      <c r="D8" s="9">
        <v>0.1114</v>
      </c>
    </row>
    <row r="9" spans="1:21">
      <c r="A9" s="7" t="s">
        <v>13</v>
      </c>
      <c r="B9" s="9">
        <v>-24.3096</v>
      </c>
      <c r="C9" s="9">
        <v>-7.6E-3</v>
      </c>
      <c r="D9" s="9">
        <v>0.11890000000000001</v>
      </c>
    </row>
    <row r="10" spans="1:21">
      <c r="A10" s="7" t="s">
        <v>14</v>
      </c>
      <c r="B10" s="8">
        <v>-11.1035</v>
      </c>
      <c r="C10" s="10"/>
      <c r="D10" s="10"/>
    </row>
    <row r="12" spans="1:21">
      <c r="A12" s="11" t="s">
        <v>15</v>
      </c>
      <c r="C12" s="12" t="s">
        <v>16</v>
      </c>
      <c r="D12" s="12" t="s">
        <v>17</v>
      </c>
      <c r="E12" s="12" t="s">
        <v>18</v>
      </c>
    </row>
    <row r="13" spans="1:21">
      <c r="B13" s="13" t="s">
        <v>19</v>
      </c>
      <c r="C13" s="14">
        <v>1.9690000000000001</v>
      </c>
      <c r="D13" s="14">
        <v>-0.11799999999999999</v>
      </c>
      <c r="E13" s="14">
        <v>599.42899999999997</v>
      </c>
      <c r="F13" s="4"/>
    </row>
    <row r="14" spans="1:21">
      <c r="C14" s="4"/>
      <c r="D14" s="4"/>
      <c r="E14" s="4"/>
      <c r="I14" s="15" t="s">
        <v>20</v>
      </c>
    </row>
    <row r="15" spans="1:21">
      <c r="A15" s="1" t="s">
        <v>21</v>
      </c>
      <c r="B15" s="15" t="s">
        <v>22</v>
      </c>
      <c r="I15" s="15" t="s">
        <v>23</v>
      </c>
    </row>
    <row r="16" spans="1:21" s="16" customFormat="1">
      <c r="B16" s="16" t="s">
        <v>24</v>
      </c>
      <c r="C16" s="17" t="s">
        <v>16</v>
      </c>
      <c r="D16" s="17" t="s">
        <v>17</v>
      </c>
      <c r="E16" s="17" t="s">
        <v>18</v>
      </c>
      <c r="F16" s="18" t="s">
        <v>9</v>
      </c>
      <c r="G16" s="18" t="s">
        <v>10</v>
      </c>
      <c r="I16" s="19" t="s">
        <v>24</v>
      </c>
      <c r="J16" s="20" t="s">
        <v>16</v>
      </c>
      <c r="K16" s="20" t="s">
        <v>17</v>
      </c>
      <c r="L16" s="20" t="s">
        <v>18</v>
      </c>
      <c r="M16" s="21" t="s">
        <v>9</v>
      </c>
      <c r="N16" s="21" t="s">
        <v>10</v>
      </c>
      <c r="O16" s="19"/>
      <c r="P16" s="19"/>
      <c r="Q16" s="19"/>
      <c r="R16" s="19"/>
      <c r="S16" s="19"/>
      <c r="T16" s="19"/>
      <c r="U16" s="19"/>
    </row>
    <row r="17" spans="1:27">
      <c r="B17" s="13" t="s">
        <v>25</v>
      </c>
      <c r="C17" s="14">
        <v>1.9776810403678415</v>
      </c>
      <c r="D17" s="14">
        <v>0.17650389607604211</v>
      </c>
      <c r="E17" s="14">
        <v>0.77481028874404956</v>
      </c>
      <c r="F17" s="9">
        <v>1.3636623999342986E-2</v>
      </c>
      <c r="G17" s="9">
        <v>-8.2630775002724406E-4</v>
      </c>
      <c r="I17" s="22" t="s">
        <v>25</v>
      </c>
      <c r="J17" s="23">
        <v>1.9541645703814601</v>
      </c>
      <c r="K17" s="23">
        <v>0.21281920113616992</v>
      </c>
      <c r="L17" s="23">
        <v>0.76097827894861991</v>
      </c>
      <c r="M17" s="24">
        <v>1.4369852283297018E-2</v>
      </c>
      <c r="N17" s="24">
        <v>1.2553215284118084E-3</v>
      </c>
      <c r="O17" s="25"/>
      <c r="P17" s="25"/>
      <c r="Q17" s="25"/>
      <c r="R17" s="25"/>
      <c r="S17" s="25"/>
      <c r="T17" s="25"/>
      <c r="U17" s="25"/>
    </row>
    <row r="18" spans="1:27">
      <c r="B18" s="13" t="s">
        <v>26</v>
      </c>
      <c r="C18" s="14">
        <v>-108.48746393753711</v>
      </c>
      <c r="D18" s="14">
        <v>-46.961437974539876</v>
      </c>
      <c r="E18" s="14">
        <v>23.427140799475865</v>
      </c>
      <c r="F18" s="9">
        <v>-4.9273708723241088</v>
      </c>
      <c r="G18" s="9">
        <v>10.645169227937613</v>
      </c>
      <c r="I18" s="22" t="s">
        <v>26</v>
      </c>
      <c r="J18" s="23">
        <v>-108.39215223433705</v>
      </c>
      <c r="K18" s="23">
        <v>-47.019830240910849</v>
      </c>
      <c r="L18" s="23">
        <v>23.317237073303463</v>
      </c>
      <c r="M18" s="24">
        <v>-4.9273495927435667</v>
      </c>
      <c r="N18" s="24">
        <v>10.644186444448408</v>
      </c>
      <c r="O18" s="25"/>
      <c r="P18" s="25"/>
      <c r="Q18" s="25"/>
      <c r="R18" s="25"/>
      <c r="S18" s="25"/>
      <c r="T18" s="25"/>
      <c r="U18" s="25"/>
    </row>
    <row r="19" spans="1:27">
      <c r="B19" s="13" t="s">
        <v>27</v>
      </c>
      <c r="C19" s="14">
        <v>112.3275079654511</v>
      </c>
      <c r="D19" s="14">
        <v>-46.473320185016746</v>
      </c>
      <c r="E19" s="14">
        <v>23.257290374323247</v>
      </c>
      <c r="F19" s="9">
        <v>-4.8770599236961036</v>
      </c>
      <c r="G19" s="9">
        <v>-10.635428156753767</v>
      </c>
      <c r="I19" s="22" t="s">
        <v>27</v>
      </c>
      <c r="J19" s="23">
        <v>112.2790727056602</v>
      </c>
      <c r="K19" s="23">
        <v>-46.174792296273338</v>
      </c>
      <c r="L19" s="23">
        <v>23.358091969365155</v>
      </c>
      <c r="M19" s="24">
        <v>-4.8755511047031028</v>
      </c>
      <c r="N19" s="24">
        <v>-10.635181416544821</v>
      </c>
      <c r="O19" s="25"/>
      <c r="P19" s="25"/>
      <c r="Q19" s="25"/>
      <c r="R19" s="25"/>
      <c r="S19" s="25"/>
      <c r="T19" s="25"/>
      <c r="U19" s="25"/>
    </row>
    <row r="20" spans="1:27">
      <c r="B20" s="13" t="s">
        <v>28</v>
      </c>
      <c r="C20" s="14">
        <v>104.09233842847034</v>
      </c>
      <c r="D20" s="14">
        <v>58.668466590654361</v>
      </c>
      <c r="E20" s="14">
        <v>31.856871263663663</v>
      </c>
      <c r="F20" s="9">
        <v>5.2892244334198502</v>
      </c>
      <c r="G20" s="9">
        <v>-10.348591233241546</v>
      </c>
      <c r="I20" s="22" t="s">
        <v>28</v>
      </c>
      <c r="J20" s="23">
        <v>103.89915596092455</v>
      </c>
      <c r="K20" s="23">
        <v>58.891924514803279</v>
      </c>
      <c r="L20" s="23">
        <v>32.053306951782659</v>
      </c>
      <c r="M20" s="24">
        <v>5.2941130578911171</v>
      </c>
      <c r="N20" s="24">
        <v>-10.346157020908473</v>
      </c>
      <c r="O20" s="25"/>
      <c r="P20" s="25"/>
      <c r="Q20" s="25"/>
      <c r="R20" s="25"/>
      <c r="S20" s="25"/>
      <c r="T20" s="25"/>
      <c r="U20" s="25"/>
    </row>
    <row r="21" spans="1:27">
      <c r="B21" s="13" t="s">
        <v>29</v>
      </c>
      <c r="C21" s="14">
        <v>-100.41508138480127</v>
      </c>
      <c r="D21" s="14">
        <v>58.310303692694561</v>
      </c>
      <c r="E21" s="14">
        <v>31.838226062668753</v>
      </c>
      <c r="F21" s="9">
        <v>5.2529162125363706</v>
      </c>
      <c r="G21" s="9">
        <v>10.373452815258252</v>
      </c>
      <c r="I21" s="22" t="s">
        <v>29</v>
      </c>
      <c r="J21" s="23">
        <v>-100.47265137285291</v>
      </c>
      <c r="K21" s="23">
        <v>58.179121608649993</v>
      </c>
      <c r="L21" s="23">
        <v>31.834810416350443</v>
      </c>
      <c r="M21" s="24">
        <v>5.2523306689888463</v>
      </c>
      <c r="N21" s="24">
        <v>10.374299977695831</v>
      </c>
      <c r="O21" s="25"/>
      <c r="P21" s="25"/>
      <c r="Q21" s="25"/>
      <c r="R21" s="25"/>
      <c r="S21" s="25"/>
      <c r="T21" s="25"/>
      <c r="U21" s="25"/>
    </row>
    <row r="22" spans="1:27" s="26" customFormat="1">
      <c r="I22" s="27"/>
      <c r="J22" s="27"/>
      <c r="K22" s="28"/>
      <c r="L22" s="28"/>
      <c r="M22" s="28"/>
      <c r="N22" s="28"/>
      <c r="O22" s="28"/>
      <c r="P22" s="27"/>
      <c r="Q22" s="27"/>
      <c r="R22" s="27"/>
      <c r="S22" s="27"/>
      <c r="T22" s="27"/>
      <c r="U22" s="27"/>
    </row>
    <row r="23" spans="1:27">
      <c r="A23" s="11" t="s">
        <v>30</v>
      </c>
      <c r="C23" s="12" t="s">
        <v>16</v>
      </c>
      <c r="D23" s="12" t="s">
        <v>17</v>
      </c>
      <c r="E23" s="12" t="s">
        <v>18</v>
      </c>
      <c r="G23" s="1" t="s">
        <v>31</v>
      </c>
      <c r="I23" s="57" t="s">
        <v>32</v>
      </c>
      <c r="J23" s="25" t="s">
        <v>16</v>
      </c>
      <c r="K23" s="25" t="s">
        <v>17</v>
      </c>
      <c r="L23" s="25" t="s">
        <v>18</v>
      </c>
      <c r="M23" s="25" t="s">
        <v>9</v>
      </c>
      <c r="N23" s="25" t="s">
        <v>10</v>
      </c>
      <c r="O23" s="25"/>
      <c r="P23" s="25"/>
      <c r="Q23" s="25" t="s">
        <v>16</v>
      </c>
      <c r="R23" s="25" t="s">
        <v>17</v>
      </c>
      <c r="S23" s="25" t="s">
        <v>18</v>
      </c>
      <c r="T23" s="64" t="s">
        <v>9</v>
      </c>
      <c r="U23" s="64" t="s">
        <v>10</v>
      </c>
    </row>
    <row r="24" spans="1:27">
      <c r="B24" s="13" t="s">
        <v>25</v>
      </c>
      <c r="C24" s="14">
        <v>1.9590000000000001</v>
      </c>
      <c r="D24" s="14">
        <v>-0.28399999999999997</v>
      </c>
      <c r="E24" s="14">
        <v>1292.9169999999999</v>
      </c>
      <c r="I24" s="59" t="s">
        <v>25</v>
      </c>
      <c r="J24" s="71">
        <f>'Ti2C2 PSF Shifts'!M2</f>
        <v>1.9315</v>
      </c>
      <c r="K24" s="60">
        <f>AVERAGE('Ti2C2 PSF Shifts'!O2:P2)</f>
        <v>0.21145</v>
      </c>
      <c r="L24" s="60">
        <f>'Ti2C2 PSF Shifts'!N2</f>
        <v>0.7913</v>
      </c>
      <c r="M24" s="59">
        <f>'Ti2C2 PSF Shifts'!Q2</f>
        <v>1.9E-2</v>
      </c>
      <c r="N24" s="59">
        <f>'Ti2C2 PSF Shifts'!R2</f>
        <v>1.9E-3</v>
      </c>
      <c r="O24" s="59"/>
      <c r="P24" s="60" t="str">
        <f>I24</f>
        <v>PR1</v>
      </c>
      <c r="Q24" s="60">
        <f>J24-J17</f>
        <v>-2.2664570381460081E-2</v>
      </c>
      <c r="R24" s="60">
        <f t="shared" ref="R24:U24" si="0">K24-K17</f>
        <v>-1.369201136169923E-3</v>
      </c>
      <c r="S24" s="60">
        <f t="shared" si="0"/>
        <v>3.0321721051380091E-2</v>
      </c>
      <c r="T24" s="65">
        <f t="shared" si="0"/>
        <v>4.6301477167029811E-3</v>
      </c>
      <c r="U24" s="65">
        <f t="shared" si="0"/>
        <v>6.4467847158819155E-4</v>
      </c>
    </row>
    <row r="25" spans="1:27">
      <c r="B25" s="13" t="s">
        <v>26</v>
      </c>
      <c r="C25" s="14">
        <v>130.20099999999999</v>
      </c>
      <c r="D25" s="14">
        <v>58.48</v>
      </c>
      <c r="E25" s="14">
        <v>1279.1369999999999</v>
      </c>
      <c r="I25" s="59" t="s">
        <v>26</v>
      </c>
      <c r="J25" s="71">
        <f>'Ti2C2 PSF Shifts'!M3</f>
        <v>-108.4156</v>
      </c>
      <c r="K25" s="60">
        <f>AVERAGE('Ti2C2 PSF Shifts'!O3:P3)</f>
        <v>-47.0259</v>
      </c>
      <c r="L25" s="60">
        <f>'Ti2C2 PSF Shifts'!N3</f>
        <v>23.344999999999999</v>
      </c>
      <c r="M25" s="59">
        <f>'Ti2C2 PSF Shifts'!Q3</f>
        <v>-4.9231999999999996</v>
      </c>
      <c r="N25" s="59">
        <f>'Ti2C2 PSF Shifts'!R3</f>
        <v>10.645300000000001</v>
      </c>
      <c r="O25" s="59"/>
      <c r="P25" s="60" t="str">
        <f t="shared" ref="P25:P28" si="1">I25</f>
        <v>PR2</v>
      </c>
      <c r="Q25" s="60">
        <f t="shared" ref="Q25:Q28" si="2">J25-J18</f>
        <v>-2.3447765662950815E-2</v>
      </c>
      <c r="R25" s="60">
        <f t="shared" ref="R25:R28" si="3">K25-K18</f>
        <v>-6.0697590891507502E-3</v>
      </c>
      <c r="S25" s="60">
        <f t="shared" ref="S25:S28" si="4">L25-L18</f>
        <v>2.7762926696535573E-2</v>
      </c>
      <c r="T25" s="65">
        <f t="shared" ref="T25:T28" si="5">M25-M18</f>
        <v>4.1495927435670765E-3</v>
      </c>
      <c r="U25" s="65">
        <f t="shared" ref="U25:U28" si="6">N25-N18</f>
        <v>1.1135555515924267E-3</v>
      </c>
      <c r="W25" s="4"/>
    </row>
    <row r="26" spans="1:27">
      <c r="B26" s="13" t="s">
        <v>27</v>
      </c>
      <c r="C26" s="14">
        <v>-126.146</v>
      </c>
      <c r="D26" s="14">
        <v>57.884</v>
      </c>
      <c r="E26" s="14">
        <v>1279.2</v>
      </c>
      <c r="I26" s="59" t="s">
        <v>27</v>
      </c>
      <c r="J26" s="71">
        <f>'Ti2C2 PSF Shifts'!M4</f>
        <v>112.2581</v>
      </c>
      <c r="K26" s="60">
        <f>AVERAGE('Ti2C2 PSF Shifts'!O4:P4)</f>
        <v>-46.180149999999998</v>
      </c>
      <c r="L26" s="60">
        <f>'Ti2C2 PSF Shifts'!N4</f>
        <v>23.385000000000002</v>
      </c>
      <c r="M26" s="59">
        <f>'Ti2C2 PSF Shifts'!Q4</f>
        <v>-4.8715000000000002</v>
      </c>
      <c r="N26" s="59">
        <f>'Ti2C2 PSF Shifts'!R4</f>
        <v>-10.634600000000001</v>
      </c>
      <c r="O26" s="59"/>
      <c r="P26" s="60" t="str">
        <f t="shared" si="1"/>
        <v>PR3</v>
      </c>
      <c r="Q26" s="60">
        <f t="shared" si="2"/>
        <v>-2.0972705660199153E-2</v>
      </c>
      <c r="R26" s="60">
        <f t="shared" si="3"/>
        <v>-5.3577037266592242E-3</v>
      </c>
      <c r="S26" s="60">
        <f t="shared" si="4"/>
        <v>2.6908030634846369E-2</v>
      </c>
      <c r="T26" s="65">
        <f t="shared" si="5"/>
        <v>4.0511047031026592E-3</v>
      </c>
      <c r="U26" s="65">
        <f t="shared" si="6"/>
        <v>5.8141654482035676E-4</v>
      </c>
    </row>
    <row r="27" spans="1:27">
      <c r="B27" s="13" t="s">
        <v>28</v>
      </c>
      <c r="C27" s="14">
        <v>-128.02000000000001</v>
      </c>
      <c r="D27" s="14">
        <v>-65.739000000000004</v>
      </c>
      <c r="E27" s="14">
        <v>1308.251</v>
      </c>
      <c r="I27" s="59" t="s">
        <v>28</v>
      </c>
      <c r="J27" s="71">
        <f>'Ti2C2 PSF Shifts'!M5</f>
        <v>103.8766</v>
      </c>
      <c r="K27" s="60">
        <f>AVERAGE('Ti2C2 PSF Shifts'!O5:P5)</f>
        <v>58.887749999999997</v>
      </c>
      <c r="L27" s="60">
        <f>'Ti2C2 PSF Shifts'!N5</f>
        <v>32.081400000000002</v>
      </c>
      <c r="M27" s="59">
        <f>'Ti2C2 PSF Shifts'!Q5</f>
        <v>5.2984999999999998</v>
      </c>
      <c r="N27" s="59">
        <f>'Ti2C2 PSF Shifts'!R5</f>
        <v>-10.3452</v>
      </c>
      <c r="O27" s="59"/>
      <c r="P27" s="60" t="str">
        <f t="shared" si="1"/>
        <v>PR4</v>
      </c>
      <c r="Q27" s="60">
        <f t="shared" si="2"/>
        <v>-2.2555960924549368E-2</v>
      </c>
      <c r="R27" s="60">
        <f t="shared" si="3"/>
        <v>-4.1745148032816815E-3</v>
      </c>
      <c r="S27" s="60">
        <f t="shared" si="4"/>
        <v>2.8093048217343153E-2</v>
      </c>
      <c r="T27" s="65">
        <f t="shared" si="5"/>
        <v>4.3869421088826854E-3</v>
      </c>
      <c r="U27" s="65">
        <f t="shared" si="6"/>
        <v>9.5702090847282761E-4</v>
      </c>
    </row>
    <row r="28" spans="1:27">
      <c r="B28" s="13" t="s">
        <v>29</v>
      </c>
      <c r="C28" s="14">
        <v>132.249</v>
      </c>
      <c r="D28" s="14">
        <v>-65.275999999999996</v>
      </c>
      <c r="E28" s="14">
        <v>1308.1369999999999</v>
      </c>
      <c r="I28" s="59" t="s">
        <v>29</v>
      </c>
      <c r="J28" s="71">
        <f>'Ti2C2 PSF Shifts'!M6</f>
        <v>-100.496</v>
      </c>
      <c r="K28" s="60">
        <f>AVERAGE('Ti2C2 PSF Shifts'!O6:P6)</f>
        <v>58.176400000000001</v>
      </c>
      <c r="L28" s="60">
        <f>'Ti2C2 PSF Shifts'!N6</f>
        <v>31.8705</v>
      </c>
      <c r="M28" s="59">
        <f>'Ti2C2 PSF Shifts'!Q6</f>
        <v>5.2568000000000001</v>
      </c>
      <c r="N28" s="59">
        <f>'Ti2C2 PSF Shifts'!R6</f>
        <v>10.375400000000001</v>
      </c>
      <c r="O28" s="59"/>
      <c r="P28" s="60" t="str">
        <f t="shared" si="1"/>
        <v>PR5</v>
      </c>
      <c r="Q28" s="60">
        <f t="shared" si="2"/>
        <v>-2.3348627147086631E-2</v>
      </c>
      <c r="R28" s="60">
        <f t="shared" si="3"/>
        <v>-2.7216086499919356E-3</v>
      </c>
      <c r="S28" s="60">
        <f t="shared" si="4"/>
        <v>3.5689583649556766E-2</v>
      </c>
      <c r="T28" s="65">
        <f t="shared" si="5"/>
        <v>4.4693310111538764E-3</v>
      </c>
      <c r="U28" s="65">
        <f t="shared" si="6"/>
        <v>1.1000223041701673E-3</v>
      </c>
    </row>
    <row r="29" spans="1:27">
      <c r="I29" s="59" t="s">
        <v>33</v>
      </c>
      <c r="J29" s="60">
        <f>'Ti2C2 PSF Shifts'!I8</f>
        <v>-2.8E-3</v>
      </c>
      <c r="K29" s="60">
        <f>'Ti2C2 PSF Shifts'!J8</f>
        <v>-0.10979999999999999</v>
      </c>
      <c r="L29" s="60">
        <f>'Ti2C2 PSF Shifts'!D8</f>
        <v>2.3999999999999998E-3</v>
      </c>
      <c r="M29" s="59"/>
      <c r="N29" s="59"/>
      <c r="O29" s="59"/>
      <c r="P29" s="63" t="s">
        <v>34</v>
      </c>
      <c r="Q29" s="63">
        <f>AVERAGE(Q24:Q28)</f>
        <v>-2.2597925955249211E-2</v>
      </c>
      <c r="R29" s="63">
        <f t="shared" ref="R29:U29" si="7">AVERAGE(R24:R28)</f>
        <v>-3.9385574810507033E-3</v>
      </c>
      <c r="S29" s="63">
        <f t="shared" si="7"/>
        <v>2.975506204993239E-2</v>
      </c>
      <c r="T29" s="66">
        <f t="shared" si="7"/>
        <v>4.3374236566818564E-3</v>
      </c>
      <c r="U29" s="66">
        <f t="shared" si="7"/>
        <v>8.7933875612879393E-4</v>
      </c>
    </row>
    <row r="30" spans="1:27">
      <c r="I30" s="59" t="s">
        <v>35</v>
      </c>
      <c r="J30" s="60">
        <f>Q31+Q37</f>
        <v>-5.1571418318246409E-3</v>
      </c>
      <c r="K30" s="60">
        <f>R31+R37</f>
        <v>-7.5876821368480035E-2</v>
      </c>
      <c r="L30" s="60"/>
      <c r="M30" s="59"/>
      <c r="N30" s="59"/>
      <c r="O30" s="59"/>
      <c r="P30" s="59"/>
      <c r="Q30" s="59" t="s">
        <v>36</v>
      </c>
      <c r="R30" s="59" t="s">
        <v>37</v>
      </c>
      <c r="S30" s="59"/>
      <c r="T30" s="59"/>
      <c r="U30" s="59"/>
    </row>
    <row r="31" spans="1:27">
      <c r="I31" s="59"/>
      <c r="J31" s="59"/>
      <c r="K31" s="59"/>
      <c r="L31" s="59"/>
      <c r="M31" s="59"/>
      <c r="N31" s="59"/>
      <c r="O31" s="59"/>
      <c r="P31" s="60" t="s">
        <v>38</v>
      </c>
      <c r="Q31" s="60">
        <f>SIN(RADIANS(U29))*E24</f>
        <v>1.984285816817536E-2</v>
      </c>
      <c r="R31" s="60">
        <f>-SIN(RADIANS(T29))*E24</f>
        <v>-9.7876821368480041E-2</v>
      </c>
      <c r="S31" s="59"/>
      <c r="T31" s="59"/>
      <c r="U31" s="59"/>
    </row>
    <row r="32" spans="1:27">
      <c r="I32" s="59"/>
      <c r="J32" s="61"/>
      <c r="K32" s="59"/>
      <c r="L32" s="59"/>
      <c r="M32" s="59"/>
      <c r="N32" s="59"/>
      <c r="O32" s="62"/>
      <c r="P32" s="60" t="s">
        <v>39</v>
      </c>
      <c r="Q32" s="60">
        <f>Q29-Q37</f>
        <v>2.4020740447507904E-3</v>
      </c>
      <c r="R32" s="60">
        <f>R29-R37</f>
        <v>-2.59385574810507E-2</v>
      </c>
      <c r="S32" s="60">
        <f>S29-S37</f>
        <v>5.7550620499323898E-3</v>
      </c>
      <c r="T32" s="60">
        <f t="shared" ref="T32:U32" si="8">T29-T37</f>
        <v>-1.1625763433181432E-3</v>
      </c>
      <c r="U32" s="60">
        <f t="shared" si="8"/>
        <v>-1.206612438712061E-4</v>
      </c>
      <c r="V32" s="29"/>
      <c r="W32" s="29"/>
      <c r="X32" s="29"/>
      <c r="Y32" s="29"/>
      <c r="Z32" s="29"/>
      <c r="AA32" s="29"/>
    </row>
    <row r="33" spans="9:27">
      <c r="O33" s="58"/>
      <c r="P33" s="58"/>
      <c r="Q33" s="58"/>
      <c r="R33" s="58"/>
      <c r="S33" s="58"/>
      <c r="T33" s="58"/>
      <c r="U33" s="30"/>
      <c r="V33" s="29"/>
      <c r="W33" s="29"/>
      <c r="X33" s="29"/>
      <c r="Y33" s="29"/>
      <c r="Z33" s="29"/>
      <c r="AA33" s="29"/>
    </row>
    <row r="34" spans="9:27">
      <c r="I34" s="1" t="s">
        <v>40</v>
      </c>
      <c r="O34" s="58"/>
      <c r="P34" s="58"/>
      <c r="Q34" s="58"/>
      <c r="R34" s="58"/>
      <c r="S34" s="58"/>
      <c r="T34" s="58"/>
      <c r="U34" s="30"/>
      <c r="V34" s="29"/>
      <c r="W34" s="29"/>
      <c r="X34" s="29"/>
      <c r="Y34" s="29"/>
      <c r="Z34" s="29"/>
      <c r="AA34" s="29"/>
    </row>
    <row r="36" spans="9:27">
      <c r="P36" s="1" t="s">
        <v>41</v>
      </c>
    </row>
    <row r="37" spans="9:27">
      <c r="Q37" s="1">
        <v>-2.5000000000000001E-2</v>
      </c>
      <c r="R37" s="1">
        <v>2.1999999999999999E-2</v>
      </c>
      <c r="S37" s="1">
        <v>2.4E-2</v>
      </c>
      <c r="T37" s="1">
        <v>5.4999999999999997E-3</v>
      </c>
      <c r="U37" s="1">
        <v>1E-3</v>
      </c>
      <c r="V37" s="1">
        <v>-2.9999999999999997E-4</v>
      </c>
    </row>
    <row r="55" spans="16:22">
      <c r="P55" s="68" t="s">
        <v>42</v>
      </c>
      <c r="Q55" s="67" t="s">
        <v>16</v>
      </c>
      <c r="R55" s="67" t="s">
        <v>17</v>
      </c>
      <c r="S55" s="67" t="s">
        <v>18</v>
      </c>
      <c r="T55" s="67" t="s">
        <v>9</v>
      </c>
      <c r="U55" s="67" t="s">
        <v>10</v>
      </c>
      <c r="V55" s="67" t="s">
        <v>11</v>
      </c>
    </row>
    <row r="56" spans="16:22" ht="31.5">
      <c r="P56" s="69" t="s">
        <v>43</v>
      </c>
      <c r="Q56" s="70">
        <v>-5.0999999999999997E-2</v>
      </c>
      <c r="R56" s="70">
        <v>-3.1E-2</v>
      </c>
      <c r="S56" s="70">
        <v>-0.26200000000000001</v>
      </c>
      <c r="T56" s="70">
        <v>0</v>
      </c>
      <c r="U56" s="70">
        <v>-2.9999999999999997E-4</v>
      </c>
      <c r="V56" s="70">
        <v>-2.0999999999999999E-3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59042E-6358-432F-9005-11D3C546C034}">
  <dimension ref="A1:S8"/>
  <sheetViews>
    <sheetView topLeftCell="B1" zoomScale="112" zoomScaleNormal="112" workbookViewId="0">
      <selection activeCell="M10" sqref="M10:O12"/>
    </sheetView>
  </sheetViews>
  <sheetFormatPr defaultRowHeight="15"/>
  <cols>
    <col min="1" max="2" width="18.28515625" bestFit="1" customWidth="1"/>
    <col min="4" max="4" width="15.85546875" bestFit="1" customWidth="1"/>
    <col min="6" max="9" width="9.140625" style="33"/>
    <col min="12" max="13" width="9.28515625" style="34" bestFit="1" customWidth="1"/>
    <col min="14" max="14" width="10.28515625" style="34" bestFit="1" customWidth="1"/>
    <col min="15" max="19" width="9.28515625" style="34" bestFit="1" customWidth="1"/>
  </cols>
  <sheetData>
    <row r="1" spans="1:19" s="58" customFormat="1">
      <c r="A1" s="31" t="s">
        <v>44</v>
      </c>
      <c r="B1" s="31" t="s">
        <v>45</v>
      </c>
      <c r="C1" s="31" t="s">
        <v>46</v>
      </c>
      <c r="D1" s="31" t="s">
        <v>47</v>
      </c>
      <c r="E1" s="31" t="s">
        <v>48</v>
      </c>
      <c r="F1" s="31" t="s">
        <v>49</v>
      </c>
      <c r="G1" s="31" t="s">
        <v>50</v>
      </c>
      <c r="H1" s="31" t="s">
        <v>51</v>
      </c>
      <c r="I1" s="31" t="s">
        <v>52</v>
      </c>
      <c r="J1" s="31" t="s">
        <v>53</v>
      </c>
      <c r="K1" s="31" t="s">
        <v>54</v>
      </c>
      <c r="L1" s="31" t="s">
        <v>55</v>
      </c>
      <c r="M1" s="31" t="s">
        <v>56</v>
      </c>
      <c r="N1" s="31" t="s">
        <v>57</v>
      </c>
      <c r="O1" s="31" t="s">
        <v>58</v>
      </c>
      <c r="P1" s="31" t="s">
        <v>59</v>
      </c>
      <c r="Q1" s="31" t="s">
        <v>60</v>
      </c>
      <c r="R1" s="31" t="s">
        <v>61</v>
      </c>
      <c r="S1" s="31" t="s">
        <v>62</v>
      </c>
    </row>
    <row r="2" spans="1:19" s="58" customFormat="1">
      <c r="A2" s="32">
        <v>45141.359131944453</v>
      </c>
      <c r="B2" s="58" t="s">
        <v>25</v>
      </c>
      <c r="C2" s="58">
        <v>12</v>
      </c>
      <c r="D2" s="58">
        <v>13</v>
      </c>
      <c r="E2" s="58">
        <v>271.10000000000002</v>
      </c>
      <c r="F2" s="58">
        <v>321.7</v>
      </c>
      <c r="G2" s="58">
        <v>1.7</v>
      </c>
      <c r="H2" s="58">
        <v>-15.1</v>
      </c>
      <c r="I2" s="58">
        <v>17</v>
      </c>
      <c r="J2" s="58">
        <v>-151</v>
      </c>
      <c r="K2" s="58">
        <v>-5.0000000000000001E-4</v>
      </c>
      <c r="L2" s="58">
        <v>-4.9981</v>
      </c>
      <c r="M2" s="58">
        <v>1.9315</v>
      </c>
      <c r="N2" s="58">
        <v>0.7913</v>
      </c>
      <c r="O2" s="58">
        <v>0.21190000000000001</v>
      </c>
      <c r="P2" s="58">
        <v>0.21099999999999999</v>
      </c>
      <c r="Q2" s="58">
        <v>1.9E-2</v>
      </c>
      <c r="R2" s="58">
        <v>1.9E-3</v>
      </c>
      <c r="S2" s="58" t="s">
        <v>63</v>
      </c>
    </row>
    <row r="3" spans="1:19" s="58" customFormat="1">
      <c r="A3" s="32">
        <v>45141.351689814823</v>
      </c>
      <c r="B3" s="58" t="s">
        <v>26</v>
      </c>
      <c r="C3" s="58">
        <v>25</v>
      </c>
      <c r="D3" s="58">
        <v>26</v>
      </c>
      <c r="E3" s="58">
        <v>261.89999999999998</v>
      </c>
      <c r="F3" s="58">
        <v>318</v>
      </c>
      <c r="G3" s="58">
        <v>-2</v>
      </c>
      <c r="H3" s="58">
        <v>-5.9</v>
      </c>
      <c r="I3" s="58">
        <v>-20</v>
      </c>
      <c r="J3" s="58">
        <v>-59</v>
      </c>
      <c r="K3" s="58">
        <v>2.2000000000000001E-3</v>
      </c>
      <c r="L3" s="58">
        <v>-4.9993999999999996</v>
      </c>
      <c r="M3" s="58">
        <v>-108.4156</v>
      </c>
      <c r="N3" s="58">
        <v>23.344999999999999</v>
      </c>
      <c r="O3" s="58">
        <v>-47.025300000000001</v>
      </c>
      <c r="P3" s="58">
        <v>-47.026499999999999</v>
      </c>
      <c r="Q3" s="58">
        <v>-4.9231999999999996</v>
      </c>
      <c r="R3" s="58">
        <v>10.645300000000001</v>
      </c>
      <c r="S3" s="58" t="s">
        <v>64</v>
      </c>
    </row>
    <row r="4" spans="1:19" s="58" customFormat="1">
      <c r="A4" s="32">
        <v>45141.32707175926</v>
      </c>
      <c r="B4" s="58" t="s">
        <v>27</v>
      </c>
      <c r="C4" s="58">
        <v>-14</v>
      </c>
      <c r="D4" s="58">
        <v>-14</v>
      </c>
      <c r="E4" s="58">
        <v>264.60000000000002</v>
      </c>
      <c r="F4" s="58">
        <v>318</v>
      </c>
      <c r="G4" s="58">
        <v>-2</v>
      </c>
      <c r="H4" s="58">
        <v>-8.6</v>
      </c>
      <c r="I4" s="58">
        <v>-20</v>
      </c>
      <c r="J4" s="58">
        <v>-86</v>
      </c>
      <c r="K4" s="58">
        <v>2.0000000000000001E-4</v>
      </c>
      <c r="L4" s="58">
        <v>-5.0007999999999999</v>
      </c>
      <c r="M4" s="58">
        <v>112.2581</v>
      </c>
      <c r="N4" s="58">
        <v>23.385000000000002</v>
      </c>
      <c r="O4" s="58">
        <v>-46.180799999999998</v>
      </c>
      <c r="P4" s="58">
        <v>-46.179499999999997</v>
      </c>
      <c r="Q4" s="58">
        <v>-4.8715000000000002</v>
      </c>
      <c r="R4" s="58">
        <v>-10.634600000000001</v>
      </c>
      <c r="S4" s="58" t="s">
        <v>65</v>
      </c>
    </row>
    <row r="5" spans="1:19" s="58" customFormat="1">
      <c r="A5" s="32">
        <v>45141.335381944453</v>
      </c>
      <c r="B5" s="58" t="s">
        <v>28</v>
      </c>
      <c r="C5" s="58">
        <v>16</v>
      </c>
      <c r="D5" s="58">
        <v>19</v>
      </c>
      <c r="E5" s="58">
        <v>266.2</v>
      </c>
      <c r="F5" s="58">
        <v>322.3</v>
      </c>
      <c r="G5" s="58">
        <v>2.2999999999999998</v>
      </c>
      <c r="H5" s="58">
        <v>-10.199999999999999</v>
      </c>
      <c r="I5" s="58">
        <v>23</v>
      </c>
      <c r="J5" s="58">
        <v>-102</v>
      </c>
      <c r="K5" s="58">
        <v>-2.9999999999999997E-4</v>
      </c>
      <c r="L5" s="58">
        <v>-4.9992000000000001</v>
      </c>
      <c r="M5" s="58">
        <v>103.8766</v>
      </c>
      <c r="N5" s="58">
        <v>32.081400000000002</v>
      </c>
      <c r="O5" s="58">
        <v>58.888100000000001</v>
      </c>
      <c r="P5" s="58">
        <v>58.8874</v>
      </c>
      <c r="Q5" s="58">
        <v>5.2984999999999998</v>
      </c>
      <c r="R5" s="58">
        <v>-10.3452</v>
      </c>
      <c r="S5" s="58" t="s">
        <v>66</v>
      </c>
    </row>
    <row r="6" spans="1:19" s="58" customFormat="1">
      <c r="A6" s="32">
        <v>45141.342881944453</v>
      </c>
      <c r="B6" s="58" t="s">
        <v>29</v>
      </c>
      <c r="C6" s="58">
        <v>-28</v>
      </c>
      <c r="D6" s="58">
        <v>-32</v>
      </c>
      <c r="E6" s="58">
        <v>271.10000000000002</v>
      </c>
      <c r="F6" s="58">
        <v>318.60000000000002</v>
      </c>
      <c r="G6" s="58">
        <v>-1.4</v>
      </c>
      <c r="H6" s="58">
        <v>-15.1</v>
      </c>
      <c r="I6" s="58">
        <v>-14</v>
      </c>
      <c r="J6" s="58">
        <v>-151</v>
      </c>
      <c r="K6" s="58">
        <v>5.9999999999999995E-4</v>
      </c>
      <c r="L6" s="58">
        <v>-5.0003000000000002</v>
      </c>
      <c r="M6" s="58">
        <v>-100.496</v>
      </c>
      <c r="N6" s="58">
        <v>31.8705</v>
      </c>
      <c r="O6" s="58">
        <v>58.175800000000002</v>
      </c>
      <c r="P6" s="58">
        <v>58.177</v>
      </c>
      <c r="Q6" s="58">
        <v>5.2568000000000001</v>
      </c>
      <c r="R6" s="58">
        <v>10.375400000000001</v>
      </c>
      <c r="S6" s="58" t="s">
        <v>67</v>
      </c>
    </row>
    <row r="7" spans="1:19">
      <c r="A7" s="32"/>
      <c r="B7" s="58"/>
      <c r="C7" s="58"/>
      <c r="D7" s="58"/>
      <c r="E7" s="58"/>
      <c r="F7" s="58"/>
      <c r="G7" s="58"/>
      <c r="H7" s="58"/>
      <c r="I7" s="58"/>
      <c r="J7" s="58"/>
      <c r="K7" s="58"/>
      <c r="L7" s="58"/>
      <c r="M7" s="58"/>
      <c r="N7" s="58"/>
      <c r="O7" s="58"/>
      <c r="P7" s="58"/>
      <c r="Q7" s="58"/>
      <c r="R7" s="58"/>
      <c r="S7" s="58"/>
    </row>
    <row r="8" spans="1:19">
      <c r="A8" s="58"/>
      <c r="B8" s="58"/>
      <c r="C8" s="58" t="s">
        <v>68</v>
      </c>
      <c r="D8" s="35">
        <f>AVERAGE(D2:D6)/1000</f>
        <v>2.3999999999999998E-3</v>
      </c>
      <c r="E8" s="35"/>
      <c r="F8" s="36"/>
      <c r="G8" s="36"/>
      <c r="H8" s="36"/>
      <c r="I8" s="35">
        <f>AVERAGE(I2:I6)/1000</f>
        <v>-2.8E-3</v>
      </c>
      <c r="J8" s="35">
        <f>AVERAGE(J2:J6)/1000</f>
        <v>-0.10979999999999999</v>
      </c>
      <c r="K8" s="5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51572-E3DB-48B6-9869-A384D4E5920B}">
  <dimension ref="A1:BT75"/>
  <sheetViews>
    <sheetView topLeftCell="C50" zoomScale="85" zoomScaleNormal="85" workbookViewId="0">
      <selection activeCell="J60" sqref="J60:N64"/>
    </sheetView>
  </sheetViews>
  <sheetFormatPr defaultColWidth="9.140625" defaultRowHeight="15.75"/>
  <cols>
    <col min="1" max="1" width="9.140625" style="19"/>
    <col min="2" max="2" width="26.85546875" style="19" customWidth="1"/>
    <col min="3" max="3" width="14.5703125" style="19" customWidth="1"/>
    <col min="4" max="4" width="17.140625" style="19" bestFit="1" customWidth="1"/>
    <col min="5" max="7" width="15.5703125" style="19" bestFit="1" customWidth="1"/>
    <col min="8" max="8" width="9.42578125" style="19" bestFit="1" customWidth="1"/>
    <col min="9" max="9" width="15" style="19" bestFit="1" customWidth="1"/>
    <col min="10" max="14" width="23" style="19" bestFit="1" customWidth="1"/>
    <col min="15" max="15" width="13.28515625" style="37" bestFit="1" customWidth="1"/>
    <col min="16" max="16" width="18.140625" style="19" hidden="1" customWidth="1"/>
    <col min="17" max="17" width="16.140625" style="19" hidden="1" customWidth="1"/>
    <col min="18" max="20" width="17" style="19" hidden="1" customWidth="1"/>
    <col min="21" max="21" width="0" style="19" hidden="1" customWidth="1"/>
    <col min="22" max="22" width="15" style="19" hidden="1" customWidth="1"/>
    <col min="23" max="27" width="23" style="19" hidden="1" customWidth="1"/>
    <col min="28" max="28" width="0" style="19" hidden="1" customWidth="1"/>
    <col min="29" max="29" width="18.140625" style="19" hidden="1" customWidth="1"/>
    <col min="30" max="33" width="16.140625" style="19" hidden="1" customWidth="1"/>
    <col min="34" max="34" width="0" style="19" hidden="1" customWidth="1"/>
    <col min="35" max="35" width="15" style="19" hidden="1" customWidth="1"/>
    <col min="36" max="40" width="23" style="19" hidden="1" customWidth="1"/>
    <col min="41" max="41" width="0" style="19" hidden="1" customWidth="1"/>
    <col min="42" max="42" width="18.140625" style="19" hidden="1" customWidth="1"/>
    <col min="43" max="44" width="16.140625" style="19" hidden="1" customWidth="1"/>
    <col min="45" max="45" width="15.5703125" style="19" hidden="1" customWidth="1"/>
    <col min="46" max="46" width="16.140625" style="19" hidden="1" customWidth="1"/>
    <col min="47" max="47" width="0" style="19" hidden="1" customWidth="1"/>
    <col min="48" max="48" width="15" style="19" hidden="1" customWidth="1"/>
    <col min="49" max="53" width="23" style="19" hidden="1" customWidth="1"/>
    <col min="54" max="54" width="0" style="19" hidden="1" customWidth="1"/>
    <col min="55" max="55" width="18.140625" style="19" hidden="1" customWidth="1"/>
    <col min="56" max="57" width="16.140625" style="19" hidden="1" customWidth="1"/>
    <col min="58" max="58" width="15.5703125" style="19" hidden="1" customWidth="1"/>
    <col min="59" max="59" width="16.140625" style="19" hidden="1" customWidth="1"/>
    <col min="60" max="60" width="0" style="19" hidden="1" customWidth="1"/>
    <col min="61" max="61" width="15" style="19" hidden="1" customWidth="1"/>
    <col min="62" max="66" width="23" style="19" hidden="1" customWidth="1"/>
    <col min="67" max="67" width="0" style="19" hidden="1" customWidth="1"/>
    <col min="68" max="68" width="18.140625" style="19" hidden="1" customWidth="1"/>
    <col min="69" max="70" width="16.140625" style="19" hidden="1" customWidth="1"/>
    <col min="71" max="71" width="15.5703125" style="19" hidden="1" customWidth="1"/>
    <col min="72" max="72" width="16.140625" style="19" hidden="1" customWidth="1"/>
    <col min="73" max="16384" width="9.140625" style="19"/>
  </cols>
  <sheetData>
    <row r="1" spans="2:72">
      <c r="I1" s="37"/>
      <c r="O1" s="19"/>
      <c r="V1" s="37"/>
      <c r="AI1" s="37"/>
      <c r="AV1" s="37"/>
      <c r="BI1" s="37"/>
    </row>
    <row r="2" spans="2:72">
      <c r="I2" s="37"/>
      <c r="O2" s="19"/>
      <c r="V2" s="37"/>
      <c r="AI2" s="37"/>
      <c r="AV2" s="37"/>
      <c r="BI2" s="37"/>
    </row>
    <row r="3" spans="2:72">
      <c r="I3" s="37"/>
      <c r="O3" s="19"/>
      <c r="V3" s="37"/>
      <c r="AI3" s="37"/>
      <c r="AV3" s="37"/>
      <c r="BI3" s="37"/>
    </row>
    <row r="4" spans="2:72">
      <c r="B4" s="19" t="s">
        <v>69</v>
      </c>
      <c r="I4" s="37" t="s">
        <v>70</v>
      </c>
      <c r="O4" s="19"/>
      <c r="P4" s="19" t="s">
        <v>71</v>
      </c>
      <c r="V4" s="37" t="s">
        <v>70</v>
      </c>
      <c r="AC4" s="19" t="s">
        <v>71</v>
      </c>
      <c r="AI4" s="37" t="s">
        <v>70</v>
      </c>
      <c r="AP4" s="19" t="s">
        <v>71</v>
      </c>
      <c r="AV4" s="37" t="s">
        <v>70</v>
      </c>
      <c r="BC4" s="19" t="s">
        <v>71</v>
      </c>
      <c r="BI4" s="37" t="s">
        <v>70</v>
      </c>
      <c r="BP4" s="19" t="s">
        <v>71</v>
      </c>
    </row>
    <row r="5" spans="2:72">
      <c r="I5" s="37"/>
      <c r="O5" s="19"/>
      <c r="V5" s="37"/>
      <c r="AI5" s="37"/>
      <c r="AV5" s="37"/>
      <c r="BI5" s="37"/>
    </row>
    <row r="6" spans="2:72" s="38" customFormat="1">
      <c r="C6" s="39">
        <v>1.0004567490228</v>
      </c>
      <c r="D6" s="39">
        <v>-2.0698475773204602E-3</v>
      </c>
      <c r="E6" s="39">
        <v>-7.24460368054078E-4</v>
      </c>
      <c r="F6" s="39">
        <v>0</v>
      </c>
      <c r="G6" s="39">
        <v>0</v>
      </c>
      <c r="I6" s="40" t="s">
        <v>5</v>
      </c>
      <c r="J6" s="39">
        <f>C28</f>
        <v>0</v>
      </c>
      <c r="K6" s="39">
        <f>J6</f>
        <v>0</v>
      </c>
      <c r="L6" s="39">
        <f t="shared" ref="L6:N6" si="0">K6</f>
        <v>0</v>
      </c>
      <c r="M6" s="39">
        <f t="shared" si="0"/>
        <v>0</v>
      </c>
      <c r="N6" s="39">
        <f t="shared" si="0"/>
        <v>0</v>
      </c>
      <c r="P6" s="39">
        <f t="shared" ref="P6:T21" si="1">J6*C6</f>
        <v>0</v>
      </c>
      <c r="Q6" s="39">
        <f t="shared" si="1"/>
        <v>0</v>
      </c>
      <c r="R6" s="39">
        <f t="shared" si="1"/>
        <v>0</v>
      </c>
      <c r="S6" s="39">
        <f t="shared" si="1"/>
        <v>0</v>
      </c>
      <c r="T6" s="39">
        <f t="shared" si="1"/>
        <v>0</v>
      </c>
      <c r="V6" s="40" t="s">
        <v>5</v>
      </c>
      <c r="W6" s="39">
        <f>C29</f>
        <v>0</v>
      </c>
      <c r="X6" s="39">
        <f>W6</f>
        <v>0</v>
      </c>
      <c r="Y6" s="39">
        <f t="shared" ref="Y6:AA26" si="2">X6</f>
        <v>0</v>
      </c>
      <c r="Z6" s="39">
        <f t="shared" si="2"/>
        <v>0</v>
      </c>
      <c r="AA6" s="39">
        <f t="shared" si="2"/>
        <v>0</v>
      </c>
      <c r="AC6" s="39">
        <f>W6*C6</f>
        <v>0</v>
      </c>
      <c r="AD6" s="39">
        <f t="shared" ref="AD6:AG21" si="3">X6*D6</f>
        <v>0</v>
      </c>
      <c r="AE6" s="39">
        <f t="shared" si="3"/>
        <v>0</v>
      </c>
      <c r="AF6" s="39">
        <f t="shared" si="3"/>
        <v>0</v>
      </c>
      <c r="AG6" s="39">
        <f t="shared" si="3"/>
        <v>0</v>
      </c>
      <c r="AI6" s="40" t="s">
        <v>5</v>
      </c>
      <c r="AJ6" s="39">
        <f>C30</f>
        <v>0</v>
      </c>
      <c r="AK6" s="39">
        <f>AJ6</f>
        <v>0</v>
      </c>
      <c r="AL6" s="39">
        <f t="shared" ref="AL6:AN26" si="4">AK6</f>
        <v>0</v>
      </c>
      <c r="AM6" s="39">
        <f t="shared" si="4"/>
        <v>0</v>
      </c>
      <c r="AN6" s="39">
        <f t="shared" si="4"/>
        <v>0</v>
      </c>
      <c r="AP6" s="39">
        <f>AJ6*C6</f>
        <v>0</v>
      </c>
      <c r="AQ6" s="39">
        <f t="shared" ref="AQ6:AT21" si="5">AK6*D6</f>
        <v>0</v>
      </c>
      <c r="AR6" s="39">
        <f t="shared" si="5"/>
        <v>0</v>
      </c>
      <c r="AS6" s="39">
        <f t="shared" si="5"/>
        <v>0</v>
      </c>
      <c r="AT6" s="39">
        <f t="shared" si="5"/>
        <v>0</v>
      </c>
      <c r="AV6" s="40" t="s">
        <v>5</v>
      </c>
      <c r="AW6" s="39">
        <f>C31</f>
        <v>0</v>
      </c>
      <c r="AX6" s="39">
        <f>AW6</f>
        <v>0</v>
      </c>
      <c r="AY6" s="39">
        <f t="shared" ref="AY6:BA26" si="6">AX6</f>
        <v>0</v>
      </c>
      <c r="AZ6" s="39">
        <f t="shared" si="6"/>
        <v>0</v>
      </c>
      <c r="BA6" s="39">
        <f t="shared" si="6"/>
        <v>0</v>
      </c>
      <c r="BC6" s="39">
        <f>AW6*C6</f>
        <v>0</v>
      </c>
      <c r="BD6" s="39">
        <f t="shared" ref="BD6:BG21" si="7">AX6*D6</f>
        <v>0</v>
      </c>
      <c r="BE6" s="39">
        <f t="shared" si="7"/>
        <v>0</v>
      </c>
      <c r="BF6" s="39">
        <f t="shared" si="7"/>
        <v>0</v>
      </c>
      <c r="BG6" s="39">
        <f t="shared" si="7"/>
        <v>0</v>
      </c>
      <c r="BI6" s="40" t="s">
        <v>5</v>
      </c>
      <c r="BJ6" s="39">
        <f>C32</f>
        <v>0</v>
      </c>
      <c r="BK6" s="39">
        <f>BJ6</f>
        <v>0</v>
      </c>
      <c r="BL6" s="39">
        <f t="shared" ref="BL6:BN26" si="8">BK6</f>
        <v>0</v>
      </c>
      <c r="BM6" s="39">
        <f t="shared" si="8"/>
        <v>0</v>
      </c>
      <c r="BN6" s="39">
        <f t="shared" si="8"/>
        <v>0</v>
      </c>
      <c r="BP6" s="39">
        <f>BJ6*C6</f>
        <v>0</v>
      </c>
      <c r="BQ6" s="39">
        <f t="shared" ref="BQ6:BT21" si="9">BK6*D6</f>
        <v>0</v>
      </c>
      <c r="BR6" s="39">
        <f t="shared" si="9"/>
        <v>0</v>
      </c>
      <c r="BS6" s="39">
        <f t="shared" si="9"/>
        <v>0</v>
      </c>
      <c r="BT6" s="39">
        <f t="shared" si="9"/>
        <v>0</v>
      </c>
    </row>
    <row r="7" spans="2:72" s="38" customFormat="1">
      <c r="C7" s="39">
        <v>1.4712210414203699E-3</v>
      </c>
      <c r="D7" s="39">
        <v>1.0012230658026</v>
      </c>
      <c r="E7" s="39">
        <v>-1.68459493599219E-3</v>
      </c>
      <c r="F7" s="39">
        <v>0</v>
      </c>
      <c r="G7" s="39">
        <v>0</v>
      </c>
      <c r="I7" s="40" t="s">
        <v>6</v>
      </c>
      <c r="J7" s="39">
        <f>D28</f>
        <v>0</v>
      </c>
      <c r="K7" s="39">
        <f t="shared" ref="K7:N22" si="10">J7</f>
        <v>0</v>
      </c>
      <c r="L7" s="39">
        <f t="shared" si="10"/>
        <v>0</v>
      </c>
      <c r="M7" s="39">
        <f t="shared" si="10"/>
        <v>0</v>
      </c>
      <c r="N7" s="39">
        <f t="shared" si="10"/>
        <v>0</v>
      </c>
      <c r="P7" s="39">
        <f t="shared" si="1"/>
        <v>0</v>
      </c>
      <c r="Q7" s="39">
        <f t="shared" si="1"/>
        <v>0</v>
      </c>
      <c r="R7" s="39">
        <f t="shared" si="1"/>
        <v>0</v>
      </c>
      <c r="S7" s="39">
        <f t="shared" si="1"/>
        <v>0</v>
      </c>
      <c r="T7" s="39">
        <f t="shared" si="1"/>
        <v>0</v>
      </c>
      <c r="V7" s="40" t="s">
        <v>6</v>
      </c>
      <c r="W7" s="39">
        <f>D29</f>
        <v>0</v>
      </c>
      <c r="X7" s="39">
        <f t="shared" ref="X7:X26" si="11">W7</f>
        <v>0</v>
      </c>
      <c r="Y7" s="39">
        <f t="shared" si="2"/>
        <v>0</v>
      </c>
      <c r="Z7" s="39">
        <f t="shared" si="2"/>
        <v>0</v>
      </c>
      <c r="AA7" s="39">
        <f t="shared" si="2"/>
        <v>0</v>
      </c>
      <c r="AC7" s="39">
        <f t="shared" ref="AC7:AG26" si="12">W7*C7</f>
        <v>0</v>
      </c>
      <c r="AD7" s="39">
        <f t="shared" si="3"/>
        <v>0</v>
      </c>
      <c r="AE7" s="39">
        <f t="shared" si="3"/>
        <v>0</v>
      </c>
      <c r="AF7" s="39">
        <f t="shared" si="3"/>
        <v>0</v>
      </c>
      <c r="AG7" s="39">
        <f t="shared" si="3"/>
        <v>0</v>
      </c>
      <c r="AI7" s="40" t="s">
        <v>6</v>
      </c>
      <c r="AJ7" s="39">
        <f>D30</f>
        <v>0</v>
      </c>
      <c r="AK7" s="39">
        <f t="shared" ref="AK7:AK26" si="13">AJ7</f>
        <v>0</v>
      </c>
      <c r="AL7" s="39">
        <f t="shared" si="4"/>
        <v>0</v>
      </c>
      <c r="AM7" s="39">
        <f t="shared" si="4"/>
        <v>0</v>
      </c>
      <c r="AN7" s="39">
        <f t="shared" si="4"/>
        <v>0</v>
      </c>
      <c r="AP7" s="39">
        <f t="shared" ref="AP7:AT26" si="14">AJ7*C7</f>
        <v>0</v>
      </c>
      <c r="AQ7" s="39">
        <f t="shared" si="5"/>
        <v>0</v>
      </c>
      <c r="AR7" s="39">
        <f t="shared" si="5"/>
        <v>0</v>
      </c>
      <c r="AS7" s="39">
        <f t="shared" si="5"/>
        <v>0</v>
      </c>
      <c r="AT7" s="39">
        <f t="shared" si="5"/>
        <v>0</v>
      </c>
      <c r="AV7" s="40" t="s">
        <v>6</v>
      </c>
      <c r="AW7" s="39">
        <f>D31</f>
        <v>0</v>
      </c>
      <c r="AX7" s="39">
        <f t="shared" ref="AX7:AX26" si="15">AW7</f>
        <v>0</v>
      </c>
      <c r="AY7" s="39">
        <f t="shared" si="6"/>
        <v>0</v>
      </c>
      <c r="AZ7" s="39">
        <f t="shared" si="6"/>
        <v>0</v>
      </c>
      <c r="BA7" s="39">
        <f t="shared" si="6"/>
        <v>0</v>
      </c>
      <c r="BC7" s="39">
        <f t="shared" ref="BC7:BG26" si="16">AW7*C7</f>
        <v>0</v>
      </c>
      <c r="BD7" s="39">
        <f t="shared" si="7"/>
        <v>0</v>
      </c>
      <c r="BE7" s="39">
        <f t="shared" si="7"/>
        <v>0</v>
      </c>
      <c r="BF7" s="39">
        <f t="shared" si="7"/>
        <v>0</v>
      </c>
      <c r="BG7" s="39">
        <f t="shared" si="7"/>
        <v>0</v>
      </c>
      <c r="BI7" s="40" t="s">
        <v>6</v>
      </c>
      <c r="BJ7" s="39">
        <f>D32</f>
        <v>0</v>
      </c>
      <c r="BK7" s="39">
        <f t="shared" ref="BK7:BK26" si="17">BJ7</f>
        <v>0</v>
      </c>
      <c r="BL7" s="39">
        <f t="shared" si="8"/>
        <v>0</v>
      </c>
      <c r="BM7" s="39">
        <f t="shared" si="8"/>
        <v>0</v>
      </c>
      <c r="BN7" s="39">
        <f t="shared" si="8"/>
        <v>0</v>
      </c>
      <c r="BP7" s="39">
        <f t="shared" ref="BP7:BT26" si="18">BJ7*C7</f>
        <v>0</v>
      </c>
      <c r="BQ7" s="39">
        <f t="shared" si="9"/>
        <v>0</v>
      </c>
      <c r="BR7" s="39">
        <f t="shared" si="9"/>
        <v>0</v>
      </c>
      <c r="BS7" s="39">
        <f t="shared" si="9"/>
        <v>0</v>
      </c>
      <c r="BT7" s="39">
        <f t="shared" si="9"/>
        <v>0</v>
      </c>
    </row>
    <row r="8" spans="2:72" s="38" customFormat="1">
      <c r="C8" s="39">
        <v>-1.43415455935115E-3</v>
      </c>
      <c r="D8" s="39">
        <v>-1.6574570416563E-2</v>
      </c>
      <c r="E8" s="39">
        <v>1.01339050392386</v>
      </c>
      <c r="F8" s="39">
        <v>0</v>
      </c>
      <c r="G8" s="39">
        <v>0</v>
      </c>
      <c r="I8" s="40" t="s">
        <v>7</v>
      </c>
      <c r="J8" s="39">
        <f>E28</f>
        <v>0</v>
      </c>
      <c r="K8" s="39">
        <f t="shared" si="10"/>
        <v>0</v>
      </c>
      <c r="L8" s="39">
        <f t="shared" si="10"/>
        <v>0</v>
      </c>
      <c r="M8" s="39">
        <f t="shared" si="10"/>
        <v>0</v>
      </c>
      <c r="N8" s="39">
        <f t="shared" si="10"/>
        <v>0</v>
      </c>
      <c r="P8" s="39">
        <f t="shared" si="1"/>
        <v>0</v>
      </c>
      <c r="Q8" s="39">
        <f t="shared" si="1"/>
        <v>0</v>
      </c>
      <c r="R8" s="39">
        <f t="shared" si="1"/>
        <v>0</v>
      </c>
      <c r="S8" s="39">
        <f t="shared" si="1"/>
        <v>0</v>
      </c>
      <c r="T8" s="39">
        <f t="shared" si="1"/>
        <v>0</v>
      </c>
      <c r="V8" s="40" t="s">
        <v>7</v>
      </c>
      <c r="W8" s="39">
        <f>E29</f>
        <v>0</v>
      </c>
      <c r="X8" s="39">
        <f t="shared" si="11"/>
        <v>0</v>
      </c>
      <c r="Y8" s="39">
        <f t="shared" si="2"/>
        <v>0</v>
      </c>
      <c r="Z8" s="39">
        <f t="shared" si="2"/>
        <v>0</v>
      </c>
      <c r="AA8" s="39">
        <f t="shared" si="2"/>
        <v>0</v>
      </c>
      <c r="AC8" s="39">
        <f t="shared" si="12"/>
        <v>0</v>
      </c>
      <c r="AD8" s="39">
        <f t="shared" si="3"/>
        <v>0</v>
      </c>
      <c r="AE8" s="39">
        <f t="shared" si="3"/>
        <v>0</v>
      </c>
      <c r="AF8" s="39">
        <f t="shared" si="3"/>
        <v>0</v>
      </c>
      <c r="AG8" s="39">
        <f t="shared" si="3"/>
        <v>0</v>
      </c>
      <c r="AI8" s="40" t="s">
        <v>7</v>
      </c>
      <c r="AJ8" s="39">
        <f>E30</f>
        <v>0</v>
      </c>
      <c r="AK8" s="39">
        <f t="shared" si="13"/>
        <v>0</v>
      </c>
      <c r="AL8" s="39">
        <f t="shared" si="4"/>
        <v>0</v>
      </c>
      <c r="AM8" s="39">
        <f t="shared" si="4"/>
        <v>0</v>
      </c>
      <c r="AN8" s="39">
        <f t="shared" si="4"/>
        <v>0</v>
      </c>
      <c r="AP8" s="39">
        <f t="shared" si="14"/>
        <v>0</v>
      </c>
      <c r="AQ8" s="39">
        <f t="shared" si="5"/>
        <v>0</v>
      </c>
      <c r="AR8" s="39">
        <f t="shared" si="5"/>
        <v>0</v>
      </c>
      <c r="AS8" s="39">
        <f t="shared" si="5"/>
        <v>0</v>
      </c>
      <c r="AT8" s="39">
        <f t="shared" si="5"/>
        <v>0</v>
      </c>
      <c r="AV8" s="40" t="s">
        <v>7</v>
      </c>
      <c r="AW8" s="39">
        <f>E31</f>
        <v>0</v>
      </c>
      <c r="AX8" s="39">
        <f t="shared" si="15"/>
        <v>0</v>
      </c>
      <c r="AY8" s="39">
        <f t="shared" si="6"/>
        <v>0</v>
      </c>
      <c r="AZ8" s="39">
        <f t="shared" si="6"/>
        <v>0</v>
      </c>
      <c r="BA8" s="39">
        <f t="shared" si="6"/>
        <v>0</v>
      </c>
      <c r="BC8" s="39">
        <f t="shared" si="16"/>
        <v>0</v>
      </c>
      <c r="BD8" s="39">
        <f t="shared" si="7"/>
        <v>0</v>
      </c>
      <c r="BE8" s="39">
        <f t="shared" si="7"/>
        <v>0</v>
      </c>
      <c r="BF8" s="39">
        <f t="shared" si="7"/>
        <v>0</v>
      </c>
      <c r="BG8" s="39">
        <f t="shared" si="7"/>
        <v>0</v>
      </c>
      <c r="BI8" s="40" t="s">
        <v>7</v>
      </c>
      <c r="BJ8" s="39">
        <f>E32</f>
        <v>0</v>
      </c>
      <c r="BK8" s="39">
        <f t="shared" si="17"/>
        <v>0</v>
      </c>
      <c r="BL8" s="39">
        <f t="shared" si="8"/>
        <v>0</v>
      </c>
      <c r="BM8" s="39">
        <f t="shared" si="8"/>
        <v>0</v>
      </c>
      <c r="BN8" s="39">
        <f t="shared" si="8"/>
        <v>0</v>
      </c>
      <c r="BP8" s="39">
        <f t="shared" si="18"/>
        <v>0</v>
      </c>
      <c r="BQ8" s="39">
        <f t="shared" si="9"/>
        <v>0</v>
      </c>
      <c r="BR8" s="39">
        <f t="shared" si="9"/>
        <v>0</v>
      </c>
      <c r="BS8" s="39">
        <f t="shared" si="9"/>
        <v>0</v>
      </c>
      <c r="BT8" s="39">
        <f t="shared" si="9"/>
        <v>0</v>
      </c>
    </row>
    <row r="9" spans="2:72" s="38" customFormat="1">
      <c r="C9" s="39">
        <v>2.3028172908312002E-2</v>
      </c>
      <c r="D9" s="39">
        <v>-1.9711525234796599E-2</v>
      </c>
      <c r="E9" s="39">
        <v>5.2247032877888204E-3</v>
      </c>
      <c r="F9" s="39">
        <v>0</v>
      </c>
      <c r="G9" s="39">
        <v>0</v>
      </c>
      <c r="I9" s="40">
        <v>1</v>
      </c>
      <c r="J9" s="39">
        <v>1</v>
      </c>
      <c r="K9" s="39">
        <f t="shared" si="10"/>
        <v>1</v>
      </c>
      <c r="L9" s="39">
        <f t="shared" si="10"/>
        <v>1</v>
      </c>
      <c r="M9" s="39">
        <f t="shared" si="10"/>
        <v>1</v>
      </c>
      <c r="N9" s="39">
        <f t="shared" si="10"/>
        <v>1</v>
      </c>
      <c r="P9" s="39">
        <f t="shared" si="1"/>
        <v>2.3028172908312002E-2</v>
      </c>
      <c r="Q9" s="39">
        <f t="shared" si="1"/>
        <v>-1.9711525234796599E-2</v>
      </c>
      <c r="R9" s="39">
        <f t="shared" si="1"/>
        <v>5.2247032877888204E-3</v>
      </c>
      <c r="S9" s="39">
        <f t="shared" si="1"/>
        <v>0</v>
      </c>
      <c r="T9" s="39">
        <f t="shared" si="1"/>
        <v>0</v>
      </c>
      <c r="V9" s="40">
        <v>1</v>
      </c>
      <c r="W9" s="39">
        <v>1</v>
      </c>
      <c r="X9" s="39">
        <f t="shared" si="11"/>
        <v>1</v>
      </c>
      <c r="Y9" s="39">
        <f t="shared" si="2"/>
        <v>1</v>
      </c>
      <c r="Z9" s="39">
        <f t="shared" si="2"/>
        <v>1</v>
      </c>
      <c r="AA9" s="39">
        <f t="shared" si="2"/>
        <v>1</v>
      </c>
      <c r="AC9" s="39">
        <f t="shared" si="12"/>
        <v>2.3028172908312002E-2</v>
      </c>
      <c r="AD9" s="39">
        <f t="shared" si="3"/>
        <v>-1.9711525234796599E-2</v>
      </c>
      <c r="AE9" s="39">
        <f t="shared" si="3"/>
        <v>5.2247032877888204E-3</v>
      </c>
      <c r="AF9" s="39">
        <f t="shared" si="3"/>
        <v>0</v>
      </c>
      <c r="AG9" s="39">
        <f t="shared" si="3"/>
        <v>0</v>
      </c>
      <c r="AI9" s="40">
        <v>1</v>
      </c>
      <c r="AJ9" s="39">
        <v>1</v>
      </c>
      <c r="AK9" s="39">
        <f t="shared" si="13"/>
        <v>1</v>
      </c>
      <c r="AL9" s="39">
        <f t="shared" si="4"/>
        <v>1</v>
      </c>
      <c r="AM9" s="39">
        <f t="shared" si="4"/>
        <v>1</v>
      </c>
      <c r="AN9" s="39">
        <f t="shared" si="4"/>
        <v>1</v>
      </c>
      <c r="AP9" s="39">
        <f t="shared" si="14"/>
        <v>2.3028172908312002E-2</v>
      </c>
      <c r="AQ9" s="39">
        <f t="shared" si="5"/>
        <v>-1.9711525234796599E-2</v>
      </c>
      <c r="AR9" s="39">
        <f t="shared" si="5"/>
        <v>5.2247032877888204E-3</v>
      </c>
      <c r="AS9" s="39">
        <f t="shared" si="5"/>
        <v>0</v>
      </c>
      <c r="AT9" s="39">
        <f t="shared" si="5"/>
        <v>0</v>
      </c>
      <c r="AV9" s="40">
        <v>1</v>
      </c>
      <c r="AW9" s="39">
        <v>1</v>
      </c>
      <c r="AX9" s="39">
        <f t="shared" si="15"/>
        <v>1</v>
      </c>
      <c r="AY9" s="39">
        <f t="shared" si="6"/>
        <v>1</v>
      </c>
      <c r="AZ9" s="39">
        <f t="shared" si="6"/>
        <v>1</v>
      </c>
      <c r="BA9" s="39">
        <f t="shared" si="6"/>
        <v>1</v>
      </c>
      <c r="BC9" s="39">
        <f t="shared" si="16"/>
        <v>2.3028172908312002E-2</v>
      </c>
      <c r="BD9" s="39">
        <f t="shared" si="7"/>
        <v>-1.9711525234796599E-2</v>
      </c>
      <c r="BE9" s="39">
        <f t="shared" si="7"/>
        <v>5.2247032877888204E-3</v>
      </c>
      <c r="BF9" s="39">
        <f t="shared" si="7"/>
        <v>0</v>
      </c>
      <c r="BG9" s="39">
        <f t="shared" si="7"/>
        <v>0</v>
      </c>
      <c r="BI9" s="40">
        <v>1</v>
      </c>
      <c r="BJ9" s="39">
        <v>1</v>
      </c>
      <c r="BK9" s="39">
        <f t="shared" si="17"/>
        <v>1</v>
      </c>
      <c r="BL9" s="39">
        <f t="shared" si="8"/>
        <v>1</v>
      </c>
      <c r="BM9" s="39">
        <f t="shared" si="8"/>
        <v>1</v>
      </c>
      <c r="BN9" s="39">
        <f t="shared" si="8"/>
        <v>1</v>
      </c>
      <c r="BP9" s="39">
        <f t="shared" si="18"/>
        <v>2.3028172908312002E-2</v>
      </c>
      <c r="BQ9" s="39">
        <f t="shared" si="9"/>
        <v>-1.9711525234796599E-2</v>
      </c>
      <c r="BR9" s="39">
        <f t="shared" si="9"/>
        <v>5.2247032877888204E-3</v>
      </c>
      <c r="BS9" s="39">
        <f t="shared" si="9"/>
        <v>0</v>
      </c>
      <c r="BT9" s="39">
        <f t="shared" si="9"/>
        <v>0</v>
      </c>
    </row>
    <row r="10" spans="2:72" s="38" customFormat="1">
      <c r="C10" s="39">
        <v>9.2751969946911798E-7</v>
      </c>
      <c r="D10" s="39">
        <v>3.6164961512070601E-5</v>
      </c>
      <c r="E10" s="39">
        <v>-3.43780192022594E-5</v>
      </c>
      <c r="F10" s="39">
        <v>0</v>
      </c>
      <c r="G10" s="39">
        <v>0</v>
      </c>
      <c r="I10" s="39" t="s">
        <v>72</v>
      </c>
      <c r="J10" s="39">
        <f>J6^2</f>
        <v>0</v>
      </c>
      <c r="K10" s="39">
        <f t="shared" si="10"/>
        <v>0</v>
      </c>
      <c r="L10" s="39">
        <f t="shared" si="10"/>
        <v>0</v>
      </c>
      <c r="M10" s="39">
        <f t="shared" si="10"/>
        <v>0</v>
      </c>
      <c r="N10" s="39">
        <f t="shared" si="10"/>
        <v>0</v>
      </c>
      <c r="P10" s="39">
        <f t="shared" si="1"/>
        <v>0</v>
      </c>
      <c r="Q10" s="39">
        <f t="shared" si="1"/>
        <v>0</v>
      </c>
      <c r="R10" s="39">
        <f t="shared" si="1"/>
        <v>0</v>
      </c>
      <c r="S10" s="39">
        <f t="shared" si="1"/>
        <v>0</v>
      </c>
      <c r="T10" s="39">
        <f t="shared" si="1"/>
        <v>0</v>
      </c>
      <c r="V10" s="39" t="s">
        <v>72</v>
      </c>
      <c r="W10" s="39">
        <f>W6^2</f>
        <v>0</v>
      </c>
      <c r="X10" s="39">
        <f t="shared" si="11"/>
        <v>0</v>
      </c>
      <c r="Y10" s="39">
        <f t="shared" si="2"/>
        <v>0</v>
      </c>
      <c r="Z10" s="39">
        <f t="shared" si="2"/>
        <v>0</v>
      </c>
      <c r="AA10" s="39">
        <f t="shared" si="2"/>
        <v>0</v>
      </c>
      <c r="AC10" s="39">
        <f t="shared" si="12"/>
        <v>0</v>
      </c>
      <c r="AD10" s="39">
        <f t="shared" si="3"/>
        <v>0</v>
      </c>
      <c r="AE10" s="39">
        <f t="shared" si="3"/>
        <v>0</v>
      </c>
      <c r="AF10" s="39">
        <f t="shared" si="3"/>
        <v>0</v>
      </c>
      <c r="AG10" s="39">
        <f t="shared" si="3"/>
        <v>0</v>
      </c>
      <c r="AI10" s="39" t="s">
        <v>72</v>
      </c>
      <c r="AJ10" s="39">
        <f>AJ6^2</f>
        <v>0</v>
      </c>
      <c r="AK10" s="39">
        <f t="shared" si="13"/>
        <v>0</v>
      </c>
      <c r="AL10" s="39">
        <f t="shared" si="4"/>
        <v>0</v>
      </c>
      <c r="AM10" s="39">
        <f t="shared" si="4"/>
        <v>0</v>
      </c>
      <c r="AN10" s="39">
        <f t="shared" si="4"/>
        <v>0</v>
      </c>
      <c r="AP10" s="39">
        <f t="shared" si="14"/>
        <v>0</v>
      </c>
      <c r="AQ10" s="39">
        <f t="shared" si="5"/>
        <v>0</v>
      </c>
      <c r="AR10" s="39">
        <f t="shared" si="5"/>
        <v>0</v>
      </c>
      <c r="AS10" s="39">
        <f t="shared" si="5"/>
        <v>0</v>
      </c>
      <c r="AT10" s="39">
        <f t="shared" si="5"/>
        <v>0</v>
      </c>
      <c r="AV10" s="39" t="s">
        <v>72</v>
      </c>
      <c r="AW10" s="39">
        <f>AW6^2</f>
        <v>0</v>
      </c>
      <c r="AX10" s="39">
        <f t="shared" si="15"/>
        <v>0</v>
      </c>
      <c r="AY10" s="39">
        <f t="shared" si="6"/>
        <v>0</v>
      </c>
      <c r="AZ10" s="39">
        <f t="shared" si="6"/>
        <v>0</v>
      </c>
      <c r="BA10" s="39">
        <f t="shared" si="6"/>
        <v>0</v>
      </c>
      <c r="BC10" s="39">
        <f t="shared" si="16"/>
        <v>0</v>
      </c>
      <c r="BD10" s="39">
        <f t="shared" si="7"/>
        <v>0</v>
      </c>
      <c r="BE10" s="39">
        <f t="shared" si="7"/>
        <v>0</v>
      </c>
      <c r="BF10" s="39">
        <f t="shared" si="7"/>
        <v>0</v>
      </c>
      <c r="BG10" s="39">
        <f t="shared" si="7"/>
        <v>0</v>
      </c>
      <c r="BI10" s="39" t="s">
        <v>72</v>
      </c>
      <c r="BJ10" s="39">
        <f>BJ6^2</f>
        <v>0</v>
      </c>
      <c r="BK10" s="39">
        <f t="shared" si="17"/>
        <v>0</v>
      </c>
      <c r="BL10" s="39">
        <f t="shared" si="8"/>
        <v>0</v>
      </c>
      <c r="BM10" s="39">
        <f t="shared" si="8"/>
        <v>0</v>
      </c>
      <c r="BN10" s="39">
        <f t="shared" si="8"/>
        <v>0</v>
      </c>
      <c r="BP10" s="39">
        <f t="shared" si="18"/>
        <v>0</v>
      </c>
      <c r="BQ10" s="39">
        <f t="shared" si="9"/>
        <v>0</v>
      </c>
      <c r="BR10" s="39">
        <f t="shared" si="9"/>
        <v>0</v>
      </c>
      <c r="BS10" s="39">
        <f t="shared" si="9"/>
        <v>0</v>
      </c>
      <c r="BT10" s="39">
        <f t="shared" si="9"/>
        <v>0</v>
      </c>
    </row>
    <row r="11" spans="2:72" s="38" customFormat="1">
      <c r="C11" s="39">
        <v>-3.14315699058653E-6</v>
      </c>
      <c r="D11" s="39">
        <v>5.5053055132385998E-5</v>
      </c>
      <c r="E11" s="39">
        <v>-3.7870229407281598E-5</v>
      </c>
      <c r="F11" s="39">
        <v>0</v>
      </c>
      <c r="G11" s="39">
        <v>0</v>
      </c>
      <c r="I11" s="39" t="s">
        <v>73</v>
      </c>
      <c r="J11" s="39">
        <f t="shared" ref="J11:J12" si="19">J7^2</f>
        <v>0</v>
      </c>
      <c r="K11" s="39">
        <f t="shared" si="10"/>
        <v>0</v>
      </c>
      <c r="L11" s="39">
        <f t="shared" si="10"/>
        <v>0</v>
      </c>
      <c r="M11" s="39">
        <f t="shared" si="10"/>
        <v>0</v>
      </c>
      <c r="N11" s="39">
        <f t="shared" si="10"/>
        <v>0</v>
      </c>
      <c r="P11" s="39">
        <f t="shared" si="1"/>
        <v>0</v>
      </c>
      <c r="Q11" s="39">
        <f t="shared" si="1"/>
        <v>0</v>
      </c>
      <c r="R11" s="39">
        <f t="shared" si="1"/>
        <v>0</v>
      </c>
      <c r="S11" s="39">
        <f t="shared" si="1"/>
        <v>0</v>
      </c>
      <c r="T11" s="39">
        <f t="shared" si="1"/>
        <v>0</v>
      </c>
      <c r="V11" s="39" t="s">
        <v>73</v>
      </c>
      <c r="W11" s="39">
        <f t="shared" ref="W11:W12" si="20">W7^2</f>
        <v>0</v>
      </c>
      <c r="X11" s="39">
        <f t="shared" si="11"/>
        <v>0</v>
      </c>
      <c r="Y11" s="39">
        <f t="shared" si="2"/>
        <v>0</v>
      </c>
      <c r="Z11" s="39">
        <f t="shared" si="2"/>
        <v>0</v>
      </c>
      <c r="AA11" s="39">
        <f t="shared" si="2"/>
        <v>0</v>
      </c>
      <c r="AC11" s="39">
        <f t="shared" si="12"/>
        <v>0</v>
      </c>
      <c r="AD11" s="39">
        <f t="shared" si="3"/>
        <v>0</v>
      </c>
      <c r="AE11" s="39">
        <f t="shared" si="3"/>
        <v>0</v>
      </c>
      <c r="AF11" s="39">
        <f t="shared" si="3"/>
        <v>0</v>
      </c>
      <c r="AG11" s="39">
        <f t="shared" si="3"/>
        <v>0</v>
      </c>
      <c r="AI11" s="39" t="s">
        <v>73</v>
      </c>
      <c r="AJ11" s="39">
        <f t="shared" ref="AJ11:AJ12" si="21">AJ7^2</f>
        <v>0</v>
      </c>
      <c r="AK11" s="39">
        <f t="shared" si="13"/>
        <v>0</v>
      </c>
      <c r="AL11" s="39">
        <f t="shared" si="4"/>
        <v>0</v>
      </c>
      <c r="AM11" s="39">
        <f t="shared" si="4"/>
        <v>0</v>
      </c>
      <c r="AN11" s="39">
        <f t="shared" si="4"/>
        <v>0</v>
      </c>
      <c r="AP11" s="39">
        <f t="shared" si="14"/>
        <v>0</v>
      </c>
      <c r="AQ11" s="39">
        <f t="shared" si="5"/>
        <v>0</v>
      </c>
      <c r="AR11" s="39">
        <f t="shared" si="5"/>
        <v>0</v>
      </c>
      <c r="AS11" s="39">
        <f t="shared" si="5"/>
        <v>0</v>
      </c>
      <c r="AT11" s="39">
        <f t="shared" si="5"/>
        <v>0</v>
      </c>
      <c r="AV11" s="39" t="s">
        <v>73</v>
      </c>
      <c r="AW11" s="39">
        <f t="shared" ref="AW11:AW12" si="22">AW7^2</f>
        <v>0</v>
      </c>
      <c r="AX11" s="39">
        <f t="shared" si="15"/>
        <v>0</v>
      </c>
      <c r="AY11" s="39">
        <f t="shared" si="6"/>
        <v>0</v>
      </c>
      <c r="AZ11" s="39">
        <f t="shared" si="6"/>
        <v>0</v>
      </c>
      <c r="BA11" s="39">
        <f t="shared" si="6"/>
        <v>0</v>
      </c>
      <c r="BC11" s="39">
        <f t="shared" si="16"/>
        <v>0</v>
      </c>
      <c r="BD11" s="39">
        <f t="shared" si="7"/>
        <v>0</v>
      </c>
      <c r="BE11" s="39">
        <f t="shared" si="7"/>
        <v>0</v>
      </c>
      <c r="BF11" s="39">
        <f t="shared" si="7"/>
        <v>0</v>
      </c>
      <c r="BG11" s="39">
        <f t="shared" si="7"/>
        <v>0</v>
      </c>
      <c r="BI11" s="39" t="s">
        <v>73</v>
      </c>
      <c r="BJ11" s="39">
        <f t="shared" ref="BJ11:BJ12" si="23">BJ7^2</f>
        <v>0</v>
      </c>
      <c r="BK11" s="39">
        <f t="shared" si="17"/>
        <v>0</v>
      </c>
      <c r="BL11" s="39">
        <f t="shared" si="8"/>
        <v>0</v>
      </c>
      <c r="BM11" s="39">
        <f t="shared" si="8"/>
        <v>0</v>
      </c>
      <c r="BN11" s="39">
        <f t="shared" si="8"/>
        <v>0</v>
      </c>
      <c r="BP11" s="39">
        <f t="shared" si="18"/>
        <v>0</v>
      </c>
      <c r="BQ11" s="39">
        <f t="shared" si="9"/>
        <v>0</v>
      </c>
      <c r="BR11" s="39">
        <f t="shared" si="9"/>
        <v>0</v>
      </c>
      <c r="BS11" s="39">
        <f t="shared" si="9"/>
        <v>0</v>
      </c>
      <c r="BT11" s="39">
        <f t="shared" si="9"/>
        <v>0</v>
      </c>
    </row>
    <row r="12" spans="2:72" s="38" customFormat="1">
      <c r="C12" s="39">
        <v>1.3892865218884001E-4</v>
      </c>
      <c r="D12" s="39">
        <v>-4.6256580305177001E-4</v>
      </c>
      <c r="E12" s="39">
        <v>2.25607280827971E-4</v>
      </c>
      <c r="F12" s="39">
        <v>0</v>
      </c>
      <c r="G12" s="39">
        <v>0</v>
      </c>
      <c r="I12" s="39" t="s">
        <v>74</v>
      </c>
      <c r="J12" s="39">
        <f t="shared" si="19"/>
        <v>0</v>
      </c>
      <c r="K12" s="39">
        <f t="shared" si="10"/>
        <v>0</v>
      </c>
      <c r="L12" s="39">
        <f t="shared" si="10"/>
        <v>0</v>
      </c>
      <c r="M12" s="39">
        <f t="shared" si="10"/>
        <v>0</v>
      </c>
      <c r="N12" s="39">
        <f t="shared" si="10"/>
        <v>0</v>
      </c>
      <c r="P12" s="39">
        <f t="shared" si="1"/>
        <v>0</v>
      </c>
      <c r="Q12" s="39">
        <f t="shared" si="1"/>
        <v>0</v>
      </c>
      <c r="R12" s="39">
        <f t="shared" si="1"/>
        <v>0</v>
      </c>
      <c r="S12" s="39">
        <f t="shared" si="1"/>
        <v>0</v>
      </c>
      <c r="T12" s="39">
        <f t="shared" si="1"/>
        <v>0</v>
      </c>
      <c r="V12" s="39" t="s">
        <v>74</v>
      </c>
      <c r="W12" s="39">
        <f t="shared" si="20"/>
        <v>0</v>
      </c>
      <c r="X12" s="39">
        <f t="shared" si="11"/>
        <v>0</v>
      </c>
      <c r="Y12" s="39">
        <f t="shared" si="2"/>
        <v>0</v>
      </c>
      <c r="Z12" s="39">
        <f t="shared" si="2"/>
        <v>0</v>
      </c>
      <c r="AA12" s="39">
        <f t="shared" si="2"/>
        <v>0</v>
      </c>
      <c r="AC12" s="39">
        <f t="shared" si="12"/>
        <v>0</v>
      </c>
      <c r="AD12" s="39">
        <f t="shared" si="3"/>
        <v>0</v>
      </c>
      <c r="AE12" s="39">
        <f t="shared" si="3"/>
        <v>0</v>
      </c>
      <c r="AF12" s="39">
        <f t="shared" si="3"/>
        <v>0</v>
      </c>
      <c r="AG12" s="39">
        <f t="shared" si="3"/>
        <v>0</v>
      </c>
      <c r="AI12" s="39" t="s">
        <v>74</v>
      </c>
      <c r="AJ12" s="39">
        <f t="shared" si="21"/>
        <v>0</v>
      </c>
      <c r="AK12" s="39">
        <f t="shared" si="13"/>
        <v>0</v>
      </c>
      <c r="AL12" s="39">
        <f t="shared" si="4"/>
        <v>0</v>
      </c>
      <c r="AM12" s="39">
        <f t="shared" si="4"/>
        <v>0</v>
      </c>
      <c r="AN12" s="39">
        <f t="shared" si="4"/>
        <v>0</v>
      </c>
      <c r="AP12" s="39">
        <f t="shared" si="14"/>
        <v>0</v>
      </c>
      <c r="AQ12" s="39">
        <f t="shared" si="5"/>
        <v>0</v>
      </c>
      <c r="AR12" s="39">
        <f t="shared" si="5"/>
        <v>0</v>
      </c>
      <c r="AS12" s="39">
        <f t="shared" si="5"/>
        <v>0</v>
      </c>
      <c r="AT12" s="39">
        <f t="shared" si="5"/>
        <v>0</v>
      </c>
      <c r="AV12" s="39" t="s">
        <v>74</v>
      </c>
      <c r="AW12" s="39">
        <f t="shared" si="22"/>
        <v>0</v>
      </c>
      <c r="AX12" s="39">
        <f t="shared" si="15"/>
        <v>0</v>
      </c>
      <c r="AY12" s="39">
        <f t="shared" si="6"/>
        <v>0</v>
      </c>
      <c r="AZ12" s="39">
        <f t="shared" si="6"/>
        <v>0</v>
      </c>
      <c r="BA12" s="39">
        <f t="shared" si="6"/>
        <v>0</v>
      </c>
      <c r="BC12" s="39">
        <f t="shared" si="16"/>
        <v>0</v>
      </c>
      <c r="BD12" s="39">
        <f t="shared" si="7"/>
        <v>0</v>
      </c>
      <c r="BE12" s="39">
        <f t="shared" si="7"/>
        <v>0</v>
      </c>
      <c r="BF12" s="39">
        <f t="shared" si="7"/>
        <v>0</v>
      </c>
      <c r="BG12" s="39">
        <f t="shared" si="7"/>
        <v>0</v>
      </c>
      <c r="BI12" s="39" t="s">
        <v>74</v>
      </c>
      <c r="BJ12" s="39">
        <f t="shared" si="23"/>
        <v>0</v>
      </c>
      <c r="BK12" s="39">
        <f t="shared" si="17"/>
        <v>0</v>
      </c>
      <c r="BL12" s="39">
        <f t="shared" si="8"/>
        <v>0</v>
      </c>
      <c r="BM12" s="39">
        <f t="shared" si="8"/>
        <v>0</v>
      </c>
      <c r="BN12" s="39">
        <f t="shared" si="8"/>
        <v>0</v>
      </c>
      <c r="BP12" s="39">
        <f t="shared" si="18"/>
        <v>0</v>
      </c>
      <c r="BQ12" s="39">
        <f t="shared" si="9"/>
        <v>0</v>
      </c>
      <c r="BR12" s="39">
        <f t="shared" si="9"/>
        <v>0</v>
      </c>
      <c r="BS12" s="39">
        <f t="shared" si="9"/>
        <v>0</v>
      </c>
      <c r="BT12" s="39">
        <f t="shared" si="9"/>
        <v>0</v>
      </c>
    </row>
    <row r="13" spans="2:72" s="38" customFormat="1">
      <c r="C13" s="39">
        <v>7.7106475039838797E-8</v>
      </c>
      <c r="D13" s="39">
        <v>-1.89262047138125E-7</v>
      </c>
      <c r="E13" s="39">
        <v>8.3525759134627194E-8</v>
      </c>
      <c r="F13" s="39">
        <v>0</v>
      </c>
      <c r="G13" s="39">
        <v>0</v>
      </c>
      <c r="I13" s="39" t="s">
        <v>75</v>
      </c>
      <c r="J13" s="39">
        <f>J6^3</f>
        <v>0</v>
      </c>
      <c r="K13" s="39">
        <f t="shared" si="10"/>
        <v>0</v>
      </c>
      <c r="L13" s="39">
        <f t="shared" si="10"/>
        <v>0</v>
      </c>
      <c r="M13" s="39">
        <f t="shared" si="10"/>
        <v>0</v>
      </c>
      <c r="N13" s="39">
        <f t="shared" si="10"/>
        <v>0</v>
      </c>
      <c r="P13" s="39">
        <f t="shared" si="1"/>
        <v>0</v>
      </c>
      <c r="Q13" s="39">
        <f t="shared" si="1"/>
        <v>0</v>
      </c>
      <c r="R13" s="39">
        <f t="shared" si="1"/>
        <v>0</v>
      </c>
      <c r="S13" s="39">
        <f t="shared" si="1"/>
        <v>0</v>
      </c>
      <c r="T13" s="39">
        <f t="shared" si="1"/>
        <v>0</v>
      </c>
      <c r="V13" s="39" t="s">
        <v>75</v>
      </c>
      <c r="W13" s="39">
        <f>W6^3</f>
        <v>0</v>
      </c>
      <c r="X13" s="39">
        <f t="shared" si="11"/>
        <v>0</v>
      </c>
      <c r="Y13" s="39">
        <f t="shared" si="2"/>
        <v>0</v>
      </c>
      <c r="Z13" s="39">
        <f t="shared" si="2"/>
        <v>0</v>
      </c>
      <c r="AA13" s="39">
        <f t="shared" si="2"/>
        <v>0</v>
      </c>
      <c r="AC13" s="39">
        <f t="shared" si="12"/>
        <v>0</v>
      </c>
      <c r="AD13" s="39">
        <f t="shared" si="3"/>
        <v>0</v>
      </c>
      <c r="AE13" s="39">
        <f t="shared" si="3"/>
        <v>0</v>
      </c>
      <c r="AF13" s="39">
        <f t="shared" si="3"/>
        <v>0</v>
      </c>
      <c r="AG13" s="39">
        <f t="shared" si="3"/>
        <v>0</v>
      </c>
      <c r="AI13" s="39" t="s">
        <v>75</v>
      </c>
      <c r="AJ13" s="39">
        <f>AJ6^3</f>
        <v>0</v>
      </c>
      <c r="AK13" s="39">
        <f t="shared" si="13"/>
        <v>0</v>
      </c>
      <c r="AL13" s="39">
        <f t="shared" si="4"/>
        <v>0</v>
      </c>
      <c r="AM13" s="39">
        <f t="shared" si="4"/>
        <v>0</v>
      </c>
      <c r="AN13" s="39">
        <f t="shared" si="4"/>
        <v>0</v>
      </c>
      <c r="AP13" s="39">
        <f t="shared" si="14"/>
        <v>0</v>
      </c>
      <c r="AQ13" s="39">
        <f t="shared" si="5"/>
        <v>0</v>
      </c>
      <c r="AR13" s="39">
        <f t="shared" si="5"/>
        <v>0</v>
      </c>
      <c r="AS13" s="39">
        <f t="shared" si="5"/>
        <v>0</v>
      </c>
      <c r="AT13" s="39">
        <f t="shared" si="5"/>
        <v>0</v>
      </c>
      <c r="AV13" s="39" t="s">
        <v>75</v>
      </c>
      <c r="AW13" s="39">
        <f>AW6^3</f>
        <v>0</v>
      </c>
      <c r="AX13" s="39">
        <f t="shared" si="15"/>
        <v>0</v>
      </c>
      <c r="AY13" s="39">
        <f t="shared" si="6"/>
        <v>0</v>
      </c>
      <c r="AZ13" s="39">
        <f t="shared" si="6"/>
        <v>0</v>
      </c>
      <c r="BA13" s="39">
        <f t="shared" si="6"/>
        <v>0</v>
      </c>
      <c r="BC13" s="39">
        <f t="shared" si="16"/>
        <v>0</v>
      </c>
      <c r="BD13" s="39">
        <f t="shared" si="7"/>
        <v>0</v>
      </c>
      <c r="BE13" s="39">
        <f t="shared" si="7"/>
        <v>0</v>
      </c>
      <c r="BF13" s="39">
        <f t="shared" si="7"/>
        <v>0</v>
      </c>
      <c r="BG13" s="39">
        <f t="shared" si="7"/>
        <v>0</v>
      </c>
      <c r="BI13" s="39" t="s">
        <v>75</v>
      </c>
      <c r="BJ13" s="39">
        <f>BJ6^3</f>
        <v>0</v>
      </c>
      <c r="BK13" s="39">
        <f t="shared" si="17"/>
        <v>0</v>
      </c>
      <c r="BL13" s="39">
        <f t="shared" si="8"/>
        <v>0</v>
      </c>
      <c r="BM13" s="39">
        <f t="shared" si="8"/>
        <v>0</v>
      </c>
      <c r="BN13" s="39">
        <f t="shared" si="8"/>
        <v>0</v>
      </c>
      <c r="BP13" s="39">
        <f t="shared" si="18"/>
        <v>0</v>
      </c>
      <c r="BQ13" s="39">
        <f t="shared" si="9"/>
        <v>0</v>
      </c>
      <c r="BR13" s="39">
        <f t="shared" si="9"/>
        <v>0</v>
      </c>
      <c r="BS13" s="39">
        <f t="shared" si="9"/>
        <v>0</v>
      </c>
      <c r="BT13" s="39">
        <f t="shared" si="9"/>
        <v>0</v>
      </c>
    </row>
    <row r="14" spans="2:72" s="38" customFormat="1">
      <c r="C14" s="39">
        <v>3.4711323147723399E-8</v>
      </c>
      <c r="D14" s="39">
        <v>-2.9594272924905399E-7</v>
      </c>
      <c r="E14" s="39">
        <v>1.3849392858593801E-7</v>
      </c>
      <c r="F14" s="39">
        <v>0</v>
      </c>
      <c r="G14" s="39">
        <v>0</v>
      </c>
      <c r="I14" s="39" t="s">
        <v>76</v>
      </c>
      <c r="J14" s="39">
        <f t="shared" ref="J14:J15" si="24">J7^3</f>
        <v>0</v>
      </c>
      <c r="K14" s="39">
        <f t="shared" si="10"/>
        <v>0</v>
      </c>
      <c r="L14" s="39">
        <f t="shared" si="10"/>
        <v>0</v>
      </c>
      <c r="M14" s="39">
        <f t="shared" si="10"/>
        <v>0</v>
      </c>
      <c r="N14" s="39">
        <f t="shared" si="10"/>
        <v>0</v>
      </c>
      <c r="P14" s="39">
        <f t="shared" si="1"/>
        <v>0</v>
      </c>
      <c r="Q14" s="39">
        <f t="shared" si="1"/>
        <v>0</v>
      </c>
      <c r="R14" s="39">
        <f t="shared" si="1"/>
        <v>0</v>
      </c>
      <c r="S14" s="39">
        <f t="shared" si="1"/>
        <v>0</v>
      </c>
      <c r="T14" s="39">
        <f t="shared" si="1"/>
        <v>0</v>
      </c>
      <c r="V14" s="39" t="s">
        <v>76</v>
      </c>
      <c r="W14" s="39">
        <f t="shared" ref="W14:W15" si="25">W7^3</f>
        <v>0</v>
      </c>
      <c r="X14" s="39">
        <f t="shared" si="11"/>
        <v>0</v>
      </c>
      <c r="Y14" s="39">
        <f t="shared" si="2"/>
        <v>0</v>
      </c>
      <c r="Z14" s="39">
        <f t="shared" si="2"/>
        <v>0</v>
      </c>
      <c r="AA14" s="39">
        <f t="shared" si="2"/>
        <v>0</v>
      </c>
      <c r="AC14" s="39">
        <f t="shared" si="12"/>
        <v>0</v>
      </c>
      <c r="AD14" s="39">
        <f t="shared" si="3"/>
        <v>0</v>
      </c>
      <c r="AE14" s="39">
        <f t="shared" si="3"/>
        <v>0</v>
      </c>
      <c r="AF14" s="39">
        <f t="shared" si="3"/>
        <v>0</v>
      </c>
      <c r="AG14" s="39">
        <f t="shared" si="3"/>
        <v>0</v>
      </c>
      <c r="AI14" s="39" t="s">
        <v>76</v>
      </c>
      <c r="AJ14" s="39">
        <f t="shared" ref="AJ14:AJ15" si="26">AJ7^3</f>
        <v>0</v>
      </c>
      <c r="AK14" s="39">
        <f t="shared" si="13"/>
        <v>0</v>
      </c>
      <c r="AL14" s="39">
        <f t="shared" si="4"/>
        <v>0</v>
      </c>
      <c r="AM14" s="39">
        <f t="shared" si="4"/>
        <v>0</v>
      </c>
      <c r="AN14" s="39">
        <f t="shared" si="4"/>
        <v>0</v>
      </c>
      <c r="AP14" s="39">
        <f t="shared" si="14"/>
        <v>0</v>
      </c>
      <c r="AQ14" s="39">
        <f t="shared" si="5"/>
        <v>0</v>
      </c>
      <c r="AR14" s="39">
        <f t="shared" si="5"/>
        <v>0</v>
      </c>
      <c r="AS14" s="39">
        <f t="shared" si="5"/>
        <v>0</v>
      </c>
      <c r="AT14" s="39">
        <f t="shared" si="5"/>
        <v>0</v>
      </c>
      <c r="AV14" s="39" t="s">
        <v>76</v>
      </c>
      <c r="AW14" s="39">
        <f t="shared" ref="AW14:AW15" si="27">AW7^3</f>
        <v>0</v>
      </c>
      <c r="AX14" s="39">
        <f t="shared" si="15"/>
        <v>0</v>
      </c>
      <c r="AY14" s="39">
        <f t="shared" si="6"/>
        <v>0</v>
      </c>
      <c r="AZ14" s="39">
        <f t="shared" si="6"/>
        <v>0</v>
      </c>
      <c r="BA14" s="39">
        <f t="shared" si="6"/>
        <v>0</v>
      </c>
      <c r="BC14" s="39">
        <f t="shared" si="16"/>
        <v>0</v>
      </c>
      <c r="BD14" s="39">
        <f t="shared" si="7"/>
        <v>0</v>
      </c>
      <c r="BE14" s="39">
        <f t="shared" si="7"/>
        <v>0</v>
      </c>
      <c r="BF14" s="39">
        <f t="shared" si="7"/>
        <v>0</v>
      </c>
      <c r="BG14" s="39">
        <f t="shared" si="7"/>
        <v>0</v>
      </c>
      <c r="BI14" s="39" t="s">
        <v>76</v>
      </c>
      <c r="BJ14" s="39">
        <f t="shared" ref="BJ14:BJ15" si="28">BJ7^3</f>
        <v>0</v>
      </c>
      <c r="BK14" s="39">
        <f t="shared" si="17"/>
        <v>0</v>
      </c>
      <c r="BL14" s="39">
        <f t="shared" si="8"/>
        <v>0</v>
      </c>
      <c r="BM14" s="39">
        <f t="shared" si="8"/>
        <v>0</v>
      </c>
      <c r="BN14" s="39">
        <f t="shared" si="8"/>
        <v>0</v>
      </c>
      <c r="BP14" s="39">
        <f t="shared" si="18"/>
        <v>0</v>
      </c>
      <c r="BQ14" s="39">
        <f t="shared" si="9"/>
        <v>0</v>
      </c>
      <c r="BR14" s="39">
        <f t="shared" si="9"/>
        <v>0</v>
      </c>
      <c r="BS14" s="39">
        <f t="shared" si="9"/>
        <v>0</v>
      </c>
      <c r="BT14" s="39">
        <f t="shared" si="9"/>
        <v>0</v>
      </c>
    </row>
    <row r="15" spans="2:72" s="38" customFormat="1">
      <c r="C15" s="39">
        <v>-2.4743453354374701E-6</v>
      </c>
      <c r="D15" s="39">
        <v>8.0410795535843704E-6</v>
      </c>
      <c r="E15" s="39">
        <v>-3.7745118544339702E-6</v>
      </c>
      <c r="F15" s="39">
        <v>0</v>
      </c>
      <c r="G15" s="39">
        <v>0</v>
      </c>
      <c r="I15" s="39" t="s">
        <v>77</v>
      </c>
      <c r="J15" s="39">
        <f t="shared" si="24"/>
        <v>0</v>
      </c>
      <c r="K15" s="39">
        <f t="shared" si="10"/>
        <v>0</v>
      </c>
      <c r="L15" s="39">
        <f t="shared" si="10"/>
        <v>0</v>
      </c>
      <c r="M15" s="39">
        <f t="shared" si="10"/>
        <v>0</v>
      </c>
      <c r="N15" s="39">
        <f t="shared" si="10"/>
        <v>0</v>
      </c>
      <c r="P15" s="39">
        <f t="shared" si="1"/>
        <v>0</v>
      </c>
      <c r="Q15" s="39">
        <f t="shared" si="1"/>
        <v>0</v>
      </c>
      <c r="R15" s="39">
        <f t="shared" si="1"/>
        <v>0</v>
      </c>
      <c r="S15" s="39">
        <f t="shared" si="1"/>
        <v>0</v>
      </c>
      <c r="T15" s="39">
        <f t="shared" si="1"/>
        <v>0</v>
      </c>
      <c r="V15" s="39" t="s">
        <v>77</v>
      </c>
      <c r="W15" s="39">
        <f t="shared" si="25"/>
        <v>0</v>
      </c>
      <c r="X15" s="39">
        <f t="shared" si="11"/>
        <v>0</v>
      </c>
      <c r="Y15" s="39">
        <f t="shared" si="2"/>
        <v>0</v>
      </c>
      <c r="Z15" s="39">
        <f t="shared" si="2"/>
        <v>0</v>
      </c>
      <c r="AA15" s="39">
        <f t="shared" si="2"/>
        <v>0</v>
      </c>
      <c r="AC15" s="39">
        <f t="shared" si="12"/>
        <v>0</v>
      </c>
      <c r="AD15" s="39">
        <f t="shared" si="3"/>
        <v>0</v>
      </c>
      <c r="AE15" s="39">
        <f t="shared" si="3"/>
        <v>0</v>
      </c>
      <c r="AF15" s="39">
        <f t="shared" si="3"/>
        <v>0</v>
      </c>
      <c r="AG15" s="39">
        <f t="shared" si="3"/>
        <v>0</v>
      </c>
      <c r="AI15" s="39" t="s">
        <v>77</v>
      </c>
      <c r="AJ15" s="39">
        <f t="shared" si="26"/>
        <v>0</v>
      </c>
      <c r="AK15" s="39">
        <f t="shared" si="13"/>
        <v>0</v>
      </c>
      <c r="AL15" s="39">
        <f t="shared" si="4"/>
        <v>0</v>
      </c>
      <c r="AM15" s="39">
        <f t="shared" si="4"/>
        <v>0</v>
      </c>
      <c r="AN15" s="39">
        <f t="shared" si="4"/>
        <v>0</v>
      </c>
      <c r="AP15" s="39">
        <f t="shared" si="14"/>
        <v>0</v>
      </c>
      <c r="AQ15" s="39">
        <f t="shared" si="5"/>
        <v>0</v>
      </c>
      <c r="AR15" s="39">
        <f t="shared" si="5"/>
        <v>0</v>
      </c>
      <c r="AS15" s="39">
        <f t="shared" si="5"/>
        <v>0</v>
      </c>
      <c r="AT15" s="39">
        <f t="shared" si="5"/>
        <v>0</v>
      </c>
      <c r="AV15" s="39" t="s">
        <v>77</v>
      </c>
      <c r="AW15" s="39">
        <f t="shared" si="27"/>
        <v>0</v>
      </c>
      <c r="AX15" s="39">
        <f t="shared" si="15"/>
        <v>0</v>
      </c>
      <c r="AY15" s="39">
        <f t="shared" si="6"/>
        <v>0</v>
      </c>
      <c r="AZ15" s="39">
        <f t="shared" si="6"/>
        <v>0</v>
      </c>
      <c r="BA15" s="39">
        <f t="shared" si="6"/>
        <v>0</v>
      </c>
      <c r="BC15" s="39">
        <f t="shared" si="16"/>
        <v>0</v>
      </c>
      <c r="BD15" s="39">
        <f t="shared" si="7"/>
        <v>0</v>
      </c>
      <c r="BE15" s="39">
        <f t="shared" si="7"/>
        <v>0</v>
      </c>
      <c r="BF15" s="39">
        <f t="shared" si="7"/>
        <v>0</v>
      </c>
      <c r="BG15" s="39">
        <f t="shared" si="7"/>
        <v>0</v>
      </c>
      <c r="BI15" s="39" t="s">
        <v>77</v>
      </c>
      <c r="BJ15" s="39">
        <f t="shared" si="28"/>
        <v>0</v>
      </c>
      <c r="BK15" s="39">
        <f t="shared" si="17"/>
        <v>0</v>
      </c>
      <c r="BL15" s="39">
        <f t="shared" si="8"/>
        <v>0</v>
      </c>
      <c r="BM15" s="39">
        <f t="shared" si="8"/>
        <v>0</v>
      </c>
      <c r="BN15" s="39">
        <f t="shared" si="8"/>
        <v>0</v>
      </c>
      <c r="BP15" s="39">
        <f t="shared" si="18"/>
        <v>0</v>
      </c>
      <c r="BQ15" s="39">
        <f t="shared" si="9"/>
        <v>0</v>
      </c>
      <c r="BR15" s="39">
        <f t="shared" si="9"/>
        <v>0</v>
      </c>
      <c r="BS15" s="39">
        <f t="shared" si="9"/>
        <v>0</v>
      </c>
      <c r="BT15" s="39">
        <f t="shared" si="9"/>
        <v>0</v>
      </c>
    </row>
    <row r="16" spans="2:72" s="38" customFormat="1">
      <c r="C16" s="39">
        <v>3.4934244269500001E-6</v>
      </c>
      <c r="D16" s="39">
        <v>-1.1687626106314901E-5</v>
      </c>
      <c r="E16" s="39">
        <v>4.39444904215104E-6</v>
      </c>
      <c r="F16" s="39">
        <v>0</v>
      </c>
      <c r="G16" s="39">
        <v>0</v>
      </c>
      <c r="I16" s="39" t="s">
        <v>78</v>
      </c>
      <c r="J16" s="39">
        <f>J6*J7</f>
        <v>0</v>
      </c>
      <c r="K16" s="39">
        <f t="shared" si="10"/>
        <v>0</v>
      </c>
      <c r="L16" s="39">
        <f t="shared" si="10"/>
        <v>0</v>
      </c>
      <c r="M16" s="39">
        <f t="shared" si="10"/>
        <v>0</v>
      </c>
      <c r="N16" s="39">
        <f t="shared" si="10"/>
        <v>0</v>
      </c>
      <c r="P16" s="39">
        <f t="shared" si="1"/>
        <v>0</v>
      </c>
      <c r="Q16" s="39">
        <f t="shared" si="1"/>
        <v>0</v>
      </c>
      <c r="R16" s="39">
        <f t="shared" si="1"/>
        <v>0</v>
      </c>
      <c r="S16" s="39">
        <f t="shared" si="1"/>
        <v>0</v>
      </c>
      <c r="T16" s="39">
        <f t="shared" si="1"/>
        <v>0</v>
      </c>
      <c r="V16" s="39" t="s">
        <v>78</v>
      </c>
      <c r="W16" s="39">
        <f>W6*W7</f>
        <v>0</v>
      </c>
      <c r="X16" s="39">
        <f t="shared" si="11"/>
        <v>0</v>
      </c>
      <c r="Y16" s="39">
        <f t="shared" si="2"/>
        <v>0</v>
      </c>
      <c r="Z16" s="39">
        <f t="shared" si="2"/>
        <v>0</v>
      </c>
      <c r="AA16" s="39">
        <f t="shared" si="2"/>
        <v>0</v>
      </c>
      <c r="AC16" s="39">
        <f t="shared" si="12"/>
        <v>0</v>
      </c>
      <c r="AD16" s="39">
        <f t="shared" si="3"/>
        <v>0</v>
      </c>
      <c r="AE16" s="39">
        <f t="shared" si="3"/>
        <v>0</v>
      </c>
      <c r="AF16" s="39">
        <f t="shared" si="3"/>
        <v>0</v>
      </c>
      <c r="AG16" s="39">
        <f t="shared" si="3"/>
        <v>0</v>
      </c>
      <c r="AI16" s="39" t="s">
        <v>78</v>
      </c>
      <c r="AJ16" s="39">
        <f>AJ6*AJ7</f>
        <v>0</v>
      </c>
      <c r="AK16" s="39">
        <f t="shared" si="13"/>
        <v>0</v>
      </c>
      <c r="AL16" s="39">
        <f t="shared" si="4"/>
        <v>0</v>
      </c>
      <c r="AM16" s="39">
        <f t="shared" si="4"/>
        <v>0</v>
      </c>
      <c r="AN16" s="39">
        <f t="shared" si="4"/>
        <v>0</v>
      </c>
      <c r="AP16" s="39">
        <f t="shared" si="14"/>
        <v>0</v>
      </c>
      <c r="AQ16" s="39">
        <f t="shared" si="5"/>
        <v>0</v>
      </c>
      <c r="AR16" s="39">
        <f t="shared" si="5"/>
        <v>0</v>
      </c>
      <c r="AS16" s="39">
        <f t="shared" si="5"/>
        <v>0</v>
      </c>
      <c r="AT16" s="39">
        <f t="shared" si="5"/>
        <v>0</v>
      </c>
      <c r="AV16" s="39" t="s">
        <v>78</v>
      </c>
      <c r="AW16" s="39">
        <f>AW6*AW7</f>
        <v>0</v>
      </c>
      <c r="AX16" s="39">
        <f t="shared" si="15"/>
        <v>0</v>
      </c>
      <c r="AY16" s="39">
        <f t="shared" si="6"/>
        <v>0</v>
      </c>
      <c r="AZ16" s="39">
        <f t="shared" si="6"/>
        <v>0</v>
      </c>
      <c r="BA16" s="39">
        <f t="shared" si="6"/>
        <v>0</v>
      </c>
      <c r="BC16" s="39">
        <f t="shared" si="16"/>
        <v>0</v>
      </c>
      <c r="BD16" s="39">
        <f t="shared" si="7"/>
        <v>0</v>
      </c>
      <c r="BE16" s="39">
        <f t="shared" si="7"/>
        <v>0</v>
      </c>
      <c r="BF16" s="39">
        <f t="shared" si="7"/>
        <v>0</v>
      </c>
      <c r="BG16" s="39">
        <f t="shared" si="7"/>
        <v>0</v>
      </c>
      <c r="BI16" s="39" t="s">
        <v>78</v>
      </c>
      <c r="BJ16" s="39">
        <f>BJ6*BJ7</f>
        <v>0</v>
      </c>
      <c r="BK16" s="39">
        <f t="shared" si="17"/>
        <v>0</v>
      </c>
      <c r="BL16" s="39">
        <f t="shared" si="8"/>
        <v>0</v>
      </c>
      <c r="BM16" s="39">
        <f t="shared" si="8"/>
        <v>0</v>
      </c>
      <c r="BN16" s="39">
        <f t="shared" si="8"/>
        <v>0</v>
      </c>
      <c r="BP16" s="39">
        <f t="shared" si="18"/>
        <v>0</v>
      </c>
      <c r="BQ16" s="39">
        <f t="shared" si="9"/>
        <v>0</v>
      </c>
      <c r="BR16" s="39">
        <f t="shared" si="9"/>
        <v>0</v>
      </c>
      <c r="BS16" s="39">
        <f t="shared" si="9"/>
        <v>0</v>
      </c>
      <c r="BT16" s="39">
        <f t="shared" si="9"/>
        <v>0</v>
      </c>
    </row>
    <row r="17" spans="1:72" s="38" customFormat="1">
      <c r="C17" s="39">
        <v>-4.7080919858861598E-6</v>
      </c>
      <c r="D17" s="39">
        <v>7.6948927876336294E-5</v>
      </c>
      <c r="E17" s="39">
        <v>-4.19318109942074E-5</v>
      </c>
      <c r="F17" s="39">
        <v>0</v>
      </c>
      <c r="G17" s="39">
        <v>0</v>
      </c>
      <c r="I17" s="40" t="s">
        <v>79</v>
      </c>
      <c r="J17" s="39">
        <f>J7*J8</f>
        <v>0</v>
      </c>
      <c r="K17" s="39">
        <f t="shared" si="10"/>
        <v>0</v>
      </c>
      <c r="L17" s="39">
        <f t="shared" si="10"/>
        <v>0</v>
      </c>
      <c r="M17" s="39">
        <f t="shared" si="10"/>
        <v>0</v>
      </c>
      <c r="N17" s="39">
        <f t="shared" si="10"/>
        <v>0</v>
      </c>
      <c r="P17" s="39">
        <f t="shared" si="1"/>
        <v>0</v>
      </c>
      <c r="Q17" s="39">
        <f t="shared" si="1"/>
        <v>0</v>
      </c>
      <c r="R17" s="39">
        <f t="shared" si="1"/>
        <v>0</v>
      </c>
      <c r="S17" s="39">
        <f t="shared" si="1"/>
        <v>0</v>
      </c>
      <c r="T17" s="39">
        <f t="shared" si="1"/>
        <v>0</v>
      </c>
      <c r="V17" s="40" t="s">
        <v>79</v>
      </c>
      <c r="W17" s="39">
        <f>W7*W8</f>
        <v>0</v>
      </c>
      <c r="X17" s="39">
        <f t="shared" si="11"/>
        <v>0</v>
      </c>
      <c r="Y17" s="39">
        <f t="shared" si="2"/>
        <v>0</v>
      </c>
      <c r="Z17" s="39">
        <f t="shared" si="2"/>
        <v>0</v>
      </c>
      <c r="AA17" s="39">
        <f t="shared" si="2"/>
        <v>0</v>
      </c>
      <c r="AC17" s="39">
        <f t="shared" si="12"/>
        <v>0</v>
      </c>
      <c r="AD17" s="39">
        <f t="shared" si="3"/>
        <v>0</v>
      </c>
      <c r="AE17" s="39">
        <f t="shared" si="3"/>
        <v>0</v>
      </c>
      <c r="AF17" s="39">
        <f t="shared" si="3"/>
        <v>0</v>
      </c>
      <c r="AG17" s="39">
        <f t="shared" si="3"/>
        <v>0</v>
      </c>
      <c r="AI17" s="40" t="s">
        <v>79</v>
      </c>
      <c r="AJ17" s="39">
        <f>AJ7*AJ8</f>
        <v>0</v>
      </c>
      <c r="AK17" s="39">
        <f t="shared" si="13"/>
        <v>0</v>
      </c>
      <c r="AL17" s="39">
        <f t="shared" si="4"/>
        <v>0</v>
      </c>
      <c r="AM17" s="39">
        <f t="shared" si="4"/>
        <v>0</v>
      </c>
      <c r="AN17" s="39">
        <f t="shared" si="4"/>
        <v>0</v>
      </c>
      <c r="AP17" s="39">
        <f t="shared" si="14"/>
        <v>0</v>
      </c>
      <c r="AQ17" s="39">
        <f t="shared" si="5"/>
        <v>0</v>
      </c>
      <c r="AR17" s="39">
        <f t="shared" si="5"/>
        <v>0</v>
      </c>
      <c r="AS17" s="39">
        <f t="shared" si="5"/>
        <v>0</v>
      </c>
      <c r="AT17" s="39">
        <f t="shared" si="5"/>
        <v>0</v>
      </c>
      <c r="AV17" s="40" t="s">
        <v>79</v>
      </c>
      <c r="AW17" s="39">
        <f>AW7*AW8</f>
        <v>0</v>
      </c>
      <c r="AX17" s="39">
        <f t="shared" si="15"/>
        <v>0</v>
      </c>
      <c r="AY17" s="39">
        <f t="shared" si="6"/>
        <v>0</v>
      </c>
      <c r="AZ17" s="39">
        <f t="shared" si="6"/>
        <v>0</v>
      </c>
      <c r="BA17" s="39">
        <f t="shared" si="6"/>
        <v>0</v>
      </c>
      <c r="BC17" s="39">
        <f t="shared" si="16"/>
        <v>0</v>
      </c>
      <c r="BD17" s="39">
        <f t="shared" si="7"/>
        <v>0</v>
      </c>
      <c r="BE17" s="39">
        <f t="shared" si="7"/>
        <v>0</v>
      </c>
      <c r="BF17" s="39">
        <f t="shared" si="7"/>
        <v>0</v>
      </c>
      <c r="BG17" s="39">
        <f t="shared" si="7"/>
        <v>0</v>
      </c>
      <c r="BI17" s="40" t="s">
        <v>79</v>
      </c>
      <c r="BJ17" s="39">
        <f>BJ7*BJ8</f>
        <v>0</v>
      </c>
      <c r="BK17" s="39">
        <f t="shared" si="17"/>
        <v>0</v>
      </c>
      <c r="BL17" s="39">
        <f t="shared" si="8"/>
        <v>0</v>
      </c>
      <c r="BM17" s="39">
        <f t="shared" si="8"/>
        <v>0</v>
      </c>
      <c r="BN17" s="39">
        <f t="shared" si="8"/>
        <v>0</v>
      </c>
      <c r="BP17" s="39">
        <f t="shared" si="18"/>
        <v>0</v>
      </c>
      <c r="BQ17" s="39">
        <f t="shared" si="9"/>
        <v>0</v>
      </c>
      <c r="BR17" s="39">
        <f t="shared" si="9"/>
        <v>0</v>
      </c>
      <c r="BS17" s="39">
        <f t="shared" si="9"/>
        <v>0</v>
      </c>
      <c r="BT17" s="39">
        <f t="shared" si="9"/>
        <v>0</v>
      </c>
    </row>
    <row r="18" spans="1:72" s="38" customFormat="1">
      <c r="C18" s="39">
        <v>-2.5314774406117901E-5</v>
      </c>
      <c r="D18" s="39">
        <v>8.9635890161684603E-5</v>
      </c>
      <c r="E18" s="39">
        <v>-3.9352950260354398E-5</v>
      </c>
      <c r="F18" s="39">
        <v>0</v>
      </c>
      <c r="G18" s="39">
        <v>0</v>
      </c>
      <c r="I18" s="40" t="s">
        <v>80</v>
      </c>
      <c r="J18" s="39">
        <f>J8*J6</f>
        <v>0</v>
      </c>
      <c r="K18" s="39">
        <f t="shared" si="10"/>
        <v>0</v>
      </c>
      <c r="L18" s="39">
        <f t="shared" si="10"/>
        <v>0</v>
      </c>
      <c r="M18" s="39">
        <f t="shared" si="10"/>
        <v>0</v>
      </c>
      <c r="N18" s="39">
        <f t="shared" si="10"/>
        <v>0</v>
      </c>
      <c r="P18" s="39">
        <f t="shared" si="1"/>
        <v>0</v>
      </c>
      <c r="Q18" s="39">
        <f t="shared" si="1"/>
        <v>0</v>
      </c>
      <c r="R18" s="39">
        <f t="shared" si="1"/>
        <v>0</v>
      </c>
      <c r="S18" s="39">
        <f t="shared" si="1"/>
        <v>0</v>
      </c>
      <c r="T18" s="39">
        <f t="shared" si="1"/>
        <v>0</v>
      </c>
      <c r="V18" s="40" t="s">
        <v>80</v>
      </c>
      <c r="W18" s="39">
        <f>W8*W6</f>
        <v>0</v>
      </c>
      <c r="X18" s="39">
        <f t="shared" si="11"/>
        <v>0</v>
      </c>
      <c r="Y18" s="39">
        <f t="shared" si="2"/>
        <v>0</v>
      </c>
      <c r="Z18" s="39">
        <f t="shared" si="2"/>
        <v>0</v>
      </c>
      <c r="AA18" s="39">
        <f t="shared" si="2"/>
        <v>0</v>
      </c>
      <c r="AC18" s="39">
        <f t="shared" si="12"/>
        <v>0</v>
      </c>
      <c r="AD18" s="39">
        <f t="shared" si="3"/>
        <v>0</v>
      </c>
      <c r="AE18" s="39">
        <f t="shared" si="3"/>
        <v>0</v>
      </c>
      <c r="AF18" s="39">
        <f t="shared" si="3"/>
        <v>0</v>
      </c>
      <c r="AG18" s="39">
        <f t="shared" si="3"/>
        <v>0</v>
      </c>
      <c r="AI18" s="40" t="s">
        <v>80</v>
      </c>
      <c r="AJ18" s="39">
        <f>AJ8*AJ6</f>
        <v>0</v>
      </c>
      <c r="AK18" s="39">
        <f t="shared" si="13"/>
        <v>0</v>
      </c>
      <c r="AL18" s="39">
        <f t="shared" si="4"/>
        <v>0</v>
      </c>
      <c r="AM18" s="39">
        <f t="shared" si="4"/>
        <v>0</v>
      </c>
      <c r="AN18" s="39">
        <f t="shared" si="4"/>
        <v>0</v>
      </c>
      <c r="AP18" s="39">
        <f t="shared" si="14"/>
        <v>0</v>
      </c>
      <c r="AQ18" s="39">
        <f t="shared" si="5"/>
        <v>0</v>
      </c>
      <c r="AR18" s="39">
        <f t="shared" si="5"/>
        <v>0</v>
      </c>
      <c r="AS18" s="39">
        <f t="shared" si="5"/>
        <v>0</v>
      </c>
      <c r="AT18" s="39">
        <f t="shared" si="5"/>
        <v>0</v>
      </c>
      <c r="AV18" s="40" t="s">
        <v>80</v>
      </c>
      <c r="AW18" s="39">
        <f>AW8*AW6</f>
        <v>0</v>
      </c>
      <c r="AX18" s="39">
        <f t="shared" si="15"/>
        <v>0</v>
      </c>
      <c r="AY18" s="39">
        <f t="shared" si="6"/>
        <v>0</v>
      </c>
      <c r="AZ18" s="39">
        <f t="shared" si="6"/>
        <v>0</v>
      </c>
      <c r="BA18" s="39">
        <f t="shared" si="6"/>
        <v>0</v>
      </c>
      <c r="BC18" s="39">
        <f t="shared" si="16"/>
        <v>0</v>
      </c>
      <c r="BD18" s="39">
        <f t="shared" si="7"/>
        <v>0</v>
      </c>
      <c r="BE18" s="39">
        <f t="shared" si="7"/>
        <v>0</v>
      </c>
      <c r="BF18" s="39">
        <f t="shared" si="7"/>
        <v>0</v>
      </c>
      <c r="BG18" s="39">
        <f t="shared" si="7"/>
        <v>0</v>
      </c>
      <c r="BI18" s="40" t="s">
        <v>80</v>
      </c>
      <c r="BJ18" s="39">
        <f>BJ8*BJ6</f>
        <v>0</v>
      </c>
      <c r="BK18" s="39">
        <f t="shared" si="17"/>
        <v>0</v>
      </c>
      <c r="BL18" s="39">
        <f t="shared" si="8"/>
        <v>0</v>
      </c>
      <c r="BM18" s="39">
        <f t="shared" si="8"/>
        <v>0</v>
      </c>
      <c r="BN18" s="39">
        <f t="shared" si="8"/>
        <v>0</v>
      </c>
      <c r="BP18" s="39">
        <f t="shared" si="18"/>
        <v>0</v>
      </c>
      <c r="BQ18" s="39">
        <f t="shared" si="9"/>
        <v>0</v>
      </c>
      <c r="BR18" s="39">
        <f t="shared" si="9"/>
        <v>0</v>
      </c>
      <c r="BS18" s="39">
        <f t="shared" si="9"/>
        <v>0</v>
      </c>
      <c r="BT18" s="39">
        <f t="shared" si="9"/>
        <v>0</v>
      </c>
    </row>
    <row r="19" spans="1:72" s="38" customFormat="1">
      <c r="C19" s="39">
        <v>0</v>
      </c>
      <c r="D19" s="39">
        <v>0</v>
      </c>
      <c r="E19" s="39">
        <v>0</v>
      </c>
      <c r="F19" s="39">
        <v>1.00024429122693</v>
      </c>
      <c r="G19" s="39">
        <v>-6.2816897291507402E-5</v>
      </c>
      <c r="I19" s="40" t="s">
        <v>81</v>
      </c>
      <c r="J19" s="39">
        <f>F28</f>
        <v>0</v>
      </c>
      <c r="K19" s="39">
        <f t="shared" si="10"/>
        <v>0</v>
      </c>
      <c r="L19" s="39">
        <f t="shared" si="10"/>
        <v>0</v>
      </c>
      <c r="M19" s="39">
        <f t="shared" si="10"/>
        <v>0</v>
      </c>
      <c r="N19" s="39">
        <f t="shared" si="10"/>
        <v>0</v>
      </c>
      <c r="P19" s="39">
        <f t="shared" si="1"/>
        <v>0</v>
      </c>
      <c r="Q19" s="39">
        <f t="shared" si="1"/>
        <v>0</v>
      </c>
      <c r="R19" s="39">
        <f t="shared" si="1"/>
        <v>0</v>
      </c>
      <c r="S19" s="39">
        <f t="shared" si="1"/>
        <v>0</v>
      </c>
      <c r="T19" s="39">
        <f t="shared" si="1"/>
        <v>0</v>
      </c>
      <c r="V19" s="40" t="s">
        <v>81</v>
      </c>
      <c r="W19" s="39">
        <f>F29</f>
        <v>0</v>
      </c>
      <c r="X19" s="39">
        <f t="shared" si="11"/>
        <v>0</v>
      </c>
      <c r="Y19" s="39">
        <f t="shared" si="2"/>
        <v>0</v>
      </c>
      <c r="Z19" s="39">
        <f t="shared" si="2"/>
        <v>0</v>
      </c>
      <c r="AA19" s="39">
        <f t="shared" si="2"/>
        <v>0</v>
      </c>
      <c r="AC19" s="39">
        <f t="shared" si="12"/>
        <v>0</v>
      </c>
      <c r="AD19" s="39">
        <f t="shared" si="3"/>
        <v>0</v>
      </c>
      <c r="AE19" s="39">
        <f t="shared" si="3"/>
        <v>0</v>
      </c>
      <c r="AF19" s="39">
        <f t="shared" si="3"/>
        <v>0</v>
      </c>
      <c r="AG19" s="39">
        <f t="shared" si="3"/>
        <v>0</v>
      </c>
      <c r="AI19" s="40" t="s">
        <v>81</v>
      </c>
      <c r="AJ19" s="39">
        <f>F30</f>
        <v>0</v>
      </c>
      <c r="AK19" s="39">
        <f t="shared" si="13"/>
        <v>0</v>
      </c>
      <c r="AL19" s="39">
        <f t="shared" si="4"/>
        <v>0</v>
      </c>
      <c r="AM19" s="39">
        <f t="shared" si="4"/>
        <v>0</v>
      </c>
      <c r="AN19" s="39">
        <f t="shared" si="4"/>
        <v>0</v>
      </c>
      <c r="AP19" s="39">
        <f t="shared" si="14"/>
        <v>0</v>
      </c>
      <c r="AQ19" s="39">
        <f t="shared" si="5"/>
        <v>0</v>
      </c>
      <c r="AR19" s="39">
        <f t="shared" si="5"/>
        <v>0</v>
      </c>
      <c r="AS19" s="39">
        <f t="shared" si="5"/>
        <v>0</v>
      </c>
      <c r="AT19" s="39">
        <f t="shared" si="5"/>
        <v>0</v>
      </c>
      <c r="AV19" s="40" t="s">
        <v>81</v>
      </c>
      <c r="AW19" s="39">
        <f>F31</f>
        <v>0</v>
      </c>
      <c r="AX19" s="39">
        <f t="shared" si="15"/>
        <v>0</v>
      </c>
      <c r="AY19" s="39">
        <f t="shared" si="6"/>
        <v>0</v>
      </c>
      <c r="AZ19" s="39">
        <f t="shared" si="6"/>
        <v>0</v>
      </c>
      <c r="BA19" s="39">
        <f t="shared" si="6"/>
        <v>0</v>
      </c>
      <c r="BC19" s="39">
        <f t="shared" si="16"/>
        <v>0</v>
      </c>
      <c r="BD19" s="39">
        <f t="shared" si="7"/>
        <v>0</v>
      </c>
      <c r="BE19" s="39">
        <f t="shared" si="7"/>
        <v>0</v>
      </c>
      <c r="BF19" s="39">
        <f t="shared" si="7"/>
        <v>0</v>
      </c>
      <c r="BG19" s="39">
        <f t="shared" si="7"/>
        <v>0</v>
      </c>
      <c r="BI19" s="40" t="s">
        <v>81</v>
      </c>
      <c r="BJ19" s="39">
        <f>F32</f>
        <v>0</v>
      </c>
      <c r="BK19" s="39">
        <f t="shared" si="17"/>
        <v>0</v>
      </c>
      <c r="BL19" s="39">
        <f t="shared" si="8"/>
        <v>0</v>
      </c>
      <c r="BM19" s="39">
        <f t="shared" si="8"/>
        <v>0</v>
      </c>
      <c r="BN19" s="39">
        <f t="shared" si="8"/>
        <v>0</v>
      </c>
      <c r="BP19" s="39">
        <f t="shared" si="18"/>
        <v>0</v>
      </c>
      <c r="BQ19" s="39">
        <f t="shared" si="9"/>
        <v>0</v>
      </c>
      <c r="BR19" s="39">
        <f t="shared" si="9"/>
        <v>0</v>
      </c>
      <c r="BS19" s="39">
        <f t="shared" si="9"/>
        <v>0</v>
      </c>
      <c r="BT19" s="39">
        <f t="shared" si="9"/>
        <v>0</v>
      </c>
    </row>
    <row r="20" spans="1:72" s="38" customFormat="1">
      <c r="C20" s="39">
        <v>0</v>
      </c>
      <c r="D20" s="39">
        <v>0</v>
      </c>
      <c r="E20" s="39">
        <v>0</v>
      </c>
      <c r="F20" s="39">
        <v>5.0953169485883503E-5</v>
      </c>
      <c r="G20" s="39">
        <v>1.0000393275595301</v>
      </c>
      <c r="I20" s="40" t="s">
        <v>82</v>
      </c>
      <c r="J20" s="39">
        <f>G28</f>
        <v>0</v>
      </c>
      <c r="K20" s="39">
        <f t="shared" si="10"/>
        <v>0</v>
      </c>
      <c r="L20" s="39">
        <f t="shared" si="10"/>
        <v>0</v>
      </c>
      <c r="M20" s="39">
        <f t="shared" si="10"/>
        <v>0</v>
      </c>
      <c r="N20" s="39">
        <f t="shared" si="10"/>
        <v>0</v>
      </c>
      <c r="P20" s="39">
        <f t="shared" si="1"/>
        <v>0</v>
      </c>
      <c r="Q20" s="39">
        <f t="shared" si="1"/>
        <v>0</v>
      </c>
      <c r="R20" s="39">
        <f t="shared" si="1"/>
        <v>0</v>
      </c>
      <c r="S20" s="39">
        <f t="shared" si="1"/>
        <v>0</v>
      </c>
      <c r="T20" s="39">
        <f t="shared" si="1"/>
        <v>0</v>
      </c>
      <c r="V20" s="40" t="s">
        <v>82</v>
      </c>
      <c r="W20" s="39">
        <f>G29</f>
        <v>0</v>
      </c>
      <c r="X20" s="39">
        <f t="shared" si="11"/>
        <v>0</v>
      </c>
      <c r="Y20" s="39">
        <f t="shared" si="2"/>
        <v>0</v>
      </c>
      <c r="Z20" s="39">
        <f t="shared" si="2"/>
        <v>0</v>
      </c>
      <c r="AA20" s="39">
        <f t="shared" si="2"/>
        <v>0</v>
      </c>
      <c r="AC20" s="39">
        <f t="shared" si="12"/>
        <v>0</v>
      </c>
      <c r="AD20" s="39">
        <f t="shared" si="3"/>
        <v>0</v>
      </c>
      <c r="AE20" s="39">
        <f t="shared" si="3"/>
        <v>0</v>
      </c>
      <c r="AF20" s="39">
        <f t="shared" si="3"/>
        <v>0</v>
      </c>
      <c r="AG20" s="39">
        <f t="shared" si="3"/>
        <v>0</v>
      </c>
      <c r="AI20" s="40" t="s">
        <v>82</v>
      </c>
      <c r="AJ20" s="39">
        <f>G30</f>
        <v>0</v>
      </c>
      <c r="AK20" s="39">
        <f t="shared" si="13"/>
        <v>0</v>
      </c>
      <c r="AL20" s="39">
        <f t="shared" si="4"/>
        <v>0</v>
      </c>
      <c r="AM20" s="39">
        <f t="shared" si="4"/>
        <v>0</v>
      </c>
      <c r="AN20" s="39">
        <f t="shared" si="4"/>
        <v>0</v>
      </c>
      <c r="AP20" s="39">
        <f t="shared" si="14"/>
        <v>0</v>
      </c>
      <c r="AQ20" s="39">
        <f t="shared" si="5"/>
        <v>0</v>
      </c>
      <c r="AR20" s="39">
        <f t="shared" si="5"/>
        <v>0</v>
      </c>
      <c r="AS20" s="39">
        <f t="shared" si="5"/>
        <v>0</v>
      </c>
      <c r="AT20" s="39">
        <f t="shared" si="5"/>
        <v>0</v>
      </c>
      <c r="AV20" s="40" t="s">
        <v>82</v>
      </c>
      <c r="AW20" s="39">
        <f>G31</f>
        <v>0</v>
      </c>
      <c r="AX20" s="39">
        <f t="shared" si="15"/>
        <v>0</v>
      </c>
      <c r="AY20" s="39">
        <f t="shared" si="6"/>
        <v>0</v>
      </c>
      <c r="AZ20" s="39">
        <f t="shared" si="6"/>
        <v>0</v>
      </c>
      <c r="BA20" s="39">
        <f t="shared" si="6"/>
        <v>0</v>
      </c>
      <c r="BC20" s="39">
        <f t="shared" si="16"/>
        <v>0</v>
      </c>
      <c r="BD20" s="39">
        <f t="shared" si="7"/>
        <v>0</v>
      </c>
      <c r="BE20" s="39">
        <f t="shared" si="7"/>
        <v>0</v>
      </c>
      <c r="BF20" s="39">
        <f t="shared" si="7"/>
        <v>0</v>
      </c>
      <c r="BG20" s="39">
        <f t="shared" si="7"/>
        <v>0</v>
      </c>
      <c r="BI20" s="40" t="s">
        <v>82</v>
      </c>
      <c r="BJ20" s="39">
        <f>G32</f>
        <v>0</v>
      </c>
      <c r="BK20" s="39">
        <f t="shared" si="17"/>
        <v>0</v>
      </c>
      <c r="BL20" s="39">
        <f t="shared" si="8"/>
        <v>0</v>
      </c>
      <c r="BM20" s="39">
        <f t="shared" si="8"/>
        <v>0</v>
      </c>
      <c r="BN20" s="39">
        <f t="shared" si="8"/>
        <v>0</v>
      </c>
      <c r="BP20" s="39">
        <f t="shared" si="18"/>
        <v>0</v>
      </c>
      <c r="BQ20" s="39">
        <f t="shared" si="9"/>
        <v>0</v>
      </c>
      <c r="BR20" s="39">
        <f t="shared" si="9"/>
        <v>0</v>
      </c>
      <c r="BS20" s="39">
        <f t="shared" si="9"/>
        <v>0</v>
      </c>
      <c r="BT20" s="39">
        <f t="shared" si="9"/>
        <v>0</v>
      </c>
    </row>
    <row r="21" spans="1:72" s="38" customFormat="1">
      <c r="C21" s="39">
        <v>0</v>
      </c>
      <c r="D21" s="39">
        <v>0</v>
      </c>
      <c r="E21" s="39">
        <v>0</v>
      </c>
      <c r="F21" s="39">
        <v>-7.36841914349737E-4</v>
      </c>
      <c r="G21" s="39">
        <v>-2.08055503375659E-3</v>
      </c>
      <c r="I21" s="40">
        <v>1</v>
      </c>
      <c r="J21" s="39">
        <v>1</v>
      </c>
      <c r="K21" s="39">
        <f t="shared" si="10"/>
        <v>1</v>
      </c>
      <c r="L21" s="39">
        <f t="shared" si="10"/>
        <v>1</v>
      </c>
      <c r="M21" s="39">
        <f t="shared" si="10"/>
        <v>1</v>
      </c>
      <c r="N21" s="39">
        <f t="shared" si="10"/>
        <v>1</v>
      </c>
      <c r="P21" s="39">
        <f t="shared" si="1"/>
        <v>0</v>
      </c>
      <c r="Q21" s="39">
        <f t="shared" si="1"/>
        <v>0</v>
      </c>
      <c r="R21" s="39">
        <f t="shared" si="1"/>
        <v>0</v>
      </c>
      <c r="S21" s="39">
        <f t="shared" si="1"/>
        <v>-7.36841914349737E-4</v>
      </c>
      <c r="T21" s="39">
        <f t="shared" si="1"/>
        <v>-2.08055503375659E-3</v>
      </c>
      <c r="V21" s="40">
        <v>1</v>
      </c>
      <c r="W21" s="39">
        <v>1</v>
      </c>
      <c r="X21" s="39">
        <f t="shared" si="11"/>
        <v>1</v>
      </c>
      <c r="Y21" s="39">
        <f t="shared" si="2"/>
        <v>1</v>
      </c>
      <c r="Z21" s="39">
        <f t="shared" si="2"/>
        <v>1</v>
      </c>
      <c r="AA21" s="39">
        <f t="shared" si="2"/>
        <v>1</v>
      </c>
      <c r="AC21" s="39">
        <f t="shared" si="12"/>
        <v>0</v>
      </c>
      <c r="AD21" s="39">
        <f t="shared" si="3"/>
        <v>0</v>
      </c>
      <c r="AE21" s="39">
        <f t="shared" si="3"/>
        <v>0</v>
      </c>
      <c r="AF21" s="39">
        <f t="shared" si="3"/>
        <v>-7.36841914349737E-4</v>
      </c>
      <c r="AG21" s="39">
        <f t="shared" si="3"/>
        <v>-2.08055503375659E-3</v>
      </c>
      <c r="AI21" s="40">
        <v>1</v>
      </c>
      <c r="AJ21" s="39">
        <v>1</v>
      </c>
      <c r="AK21" s="39">
        <f t="shared" si="13"/>
        <v>1</v>
      </c>
      <c r="AL21" s="39">
        <f t="shared" si="4"/>
        <v>1</v>
      </c>
      <c r="AM21" s="39">
        <f t="shared" si="4"/>
        <v>1</v>
      </c>
      <c r="AN21" s="39">
        <f t="shared" si="4"/>
        <v>1</v>
      </c>
      <c r="AP21" s="39">
        <f t="shared" si="14"/>
        <v>0</v>
      </c>
      <c r="AQ21" s="39">
        <f t="shared" si="5"/>
        <v>0</v>
      </c>
      <c r="AR21" s="39">
        <f t="shared" si="5"/>
        <v>0</v>
      </c>
      <c r="AS21" s="39">
        <f t="shared" si="5"/>
        <v>-7.36841914349737E-4</v>
      </c>
      <c r="AT21" s="39">
        <f t="shared" si="5"/>
        <v>-2.08055503375659E-3</v>
      </c>
      <c r="AV21" s="40">
        <v>1</v>
      </c>
      <c r="AW21" s="39">
        <v>1</v>
      </c>
      <c r="AX21" s="39">
        <f t="shared" si="15"/>
        <v>1</v>
      </c>
      <c r="AY21" s="39">
        <f t="shared" si="6"/>
        <v>1</v>
      </c>
      <c r="AZ21" s="39">
        <f t="shared" si="6"/>
        <v>1</v>
      </c>
      <c r="BA21" s="39">
        <f t="shared" si="6"/>
        <v>1</v>
      </c>
      <c r="BC21" s="39">
        <f t="shared" si="16"/>
        <v>0</v>
      </c>
      <c r="BD21" s="39">
        <f t="shared" si="7"/>
        <v>0</v>
      </c>
      <c r="BE21" s="39">
        <f t="shared" si="7"/>
        <v>0</v>
      </c>
      <c r="BF21" s="39">
        <f t="shared" si="7"/>
        <v>-7.36841914349737E-4</v>
      </c>
      <c r="BG21" s="39">
        <f t="shared" si="7"/>
        <v>-2.08055503375659E-3</v>
      </c>
      <c r="BI21" s="40">
        <v>1</v>
      </c>
      <c r="BJ21" s="39">
        <v>1</v>
      </c>
      <c r="BK21" s="39">
        <f t="shared" si="17"/>
        <v>1</v>
      </c>
      <c r="BL21" s="39">
        <f t="shared" si="8"/>
        <v>1</v>
      </c>
      <c r="BM21" s="39">
        <f t="shared" si="8"/>
        <v>1</v>
      </c>
      <c r="BN21" s="39">
        <f t="shared" si="8"/>
        <v>1</v>
      </c>
      <c r="BP21" s="39">
        <f t="shared" si="18"/>
        <v>0</v>
      </c>
      <c r="BQ21" s="39">
        <f t="shared" si="9"/>
        <v>0</v>
      </c>
      <c r="BR21" s="39">
        <f t="shared" si="9"/>
        <v>0</v>
      </c>
      <c r="BS21" s="39">
        <f t="shared" si="9"/>
        <v>-7.36841914349737E-4</v>
      </c>
      <c r="BT21" s="39">
        <f t="shared" si="9"/>
        <v>-2.08055503375659E-3</v>
      </c>
    </row>
    <row r="22" spans="1:72" s="38" customFormat="1">
      <c r="C22" s="39">
        <v>0</v>
      </c>
      <c r="D22" s="39">
        <v>0</v>
      </c>
      <c r="E22" s="39">
        <v>0</v>
      </c>
      <c r="F22" s="39">
        <v>3.37161283751161E-5</v>
      </c>
      <c r="G22" s="39">
        <v>7.0884990510548003E-7</v>
      </c>
      <c r="I22" s="40" t="s">
        <v>83</v>
      </c>
      <c r="J22" s="39">
        <f>J19^2</f>
        <v>0</v>
      </c>
      <c r="K22" s="39">
        <f t="shared" si="10"/>
        <v>0</v>
      </c>
      <c r="L22" s="39">
        <f t="shared" si="10"/>
        <v>0</v>
      </c>
      <c r="M22" s="39">
        <f t="shared" si="10"/>
        <v>0</v>
      </c>
      <c r="N22" s="39">
        <f t="shared" si="10"/>
        <v>0</v>
      </c>
      <c r="P22" s="39">
        <f t="shared" ref="P22:T26" si="29">J22*C22</f>
        <v>0</v>
      </c>
      <c r="Q22" s="39">
        <f t="shared" si="29"/>
        <v>0</v>
      </c>
      <c r="R22" s="39">
        <f t="shared" si="29"/>
        <v>0</v>
      </c>
      <c r="S22" s="39">
        <f t="shared" si="29"/>
        <v>0</v>
      </c>
      <c r="T22" s="39">
        <f t="shared" si="29"/>
        <v>0</v>
      </c>
      <c r="V22" s="40" t="s">
        <v>83</v>
      </c>
      <c r="W22" s="39">
        <f>W19^2</f>
        <v>0</v>
      </c>
      <c r="X22" s="39">
        <f t="shared" si="11"/>
        <v>0</v>
      </c>
      <c r="Y22" s="39">
        <f t="shared" si="2"/>
        <v>0</v>
      </c>
      <c r="Z22" s="39">
        <f t="shared" si="2"/>
        <v>0</v>
      </c>
      <c r="AA22" s="39">
        <f t="shared" si="2"/>
        <v>0</v>
      </c>
      <c r="AC22" s="39">
        <f t="shared" si="12"/>
        <v>0</v>
      </c>
      <c r="AD22" s="39">
        <f t="shared" si="12"/>
        <v>0</v>
      </c>
      <c r="AE22" s="39">
        <f t="shared" si="12"/>
        <v>0</v>
      </c>
      <c r="AF22" s="39">
        <f t="shared" si="12"/>
        <v>0</v>
      </c>
      <c r="AG22" s="39">
        <f t="shared" si="12"/>
        <v>0</v>
      </c>
      <c r="AI22" s="40" t="s">
        <v>83</v>
      </c>
      <c r="AJ22" s="39">
        <f>AJ19^2</f>
        <v>0</v>
      </c>
      <c r="AK22" s="39">
        <f t="shared" si="13"/>
        <v>0</v>
      </c>
      <c r="AL22" s="39">
        <f t="shared" si="4"/>
        <v>0</v>
      </c>
      <c r="AM22" s="39">
        <f t="shared" si="4"/>
        <v>0</v>
      </c>
      <c r="AN22" s="39">
        <f t="shared" si="4"/>
        <v>0</v>
      </c>
      <c r="AP22" s="39">
        <f t="shared" si="14"/>
        <v>0</v>
      </c>
      <c r="AQ22" s="39">
        <f t="shared" si="14"/>
        <v>0</v>
      </c>
      <c r="AR22" s="39">
        <f t="shared" si="14"/>
        <v>0</v>
      </c>
      <c r="AS22" s="39">
        <f t="shared" si="14"/>
        <v>0</v>
      </c>
      <c r="AT22" s="39">
        <f t="shared" si="14"/>
        <v>0</v>
      </c>
      <c r="AV22" s="40" t="s">
        <v>83</v>
      </c>
      <c r="AW22" s="39">
        <f>AW19^2</f>
        <v>0</v>
      </c>
      <c r="AX22" s="39">
        <f t="shared" si="15"/>
        <v>0</v>
      </c>
      <c r="AY22" s="39">
        <f t="shared" si="6"/>
        <v>0</v>
      </c>
      <c r="AZ22" s="39">
        <f t="shared" si="6"/>
        <v>0</v>
      </c>
      <c r="BA22" s="39">
        <f t="shared" si="6"/>
        <v>0</v>
      </c>
      <c r="BC22" s="39">
        <f t="shared" si="16"/>
        <v>0</v>
      </c>
      <c r="BD22" s="39">
        <f t="shared" si="16"/>
        <v>0</v>
      </c>
      <c r="BE22" s="39">
        <f t="shared" si="16"/>
        <v>0</v>
      </c>
      <c r="BF22" s="39">
        <f t="shared" si="16"/>
        <v>0</v>
      </c>
      <c r="BG22" s="39">
        <f t="shared" si="16"/>
        <v>0</v>
      </c>
      <c r="BI22" s="40" t="s">
        <v>83</v>
      </c>
      <c r="BJ22" s="39">
        <f>BJ19^2</f>
        <v>0</v>
      </c>
      <c r="BK22" s="39">
        <f t="shared" si="17"/>
        <v>0</v>
      </c>
      <c r="BL22" s="39">
        <f t="shared" si="8"/>
        <v>0</v>
      </c>
      <c r="BM22" s="39">
        <f t="shared" si="8"/>
        <v>0</v>
      </c>
      <c r="BN22" s="39">
        <f t="shared" si="8"/>
        <v>0</v>
      </c>
      <c r="BP22" s="39">
        <f t="shared" si="18"/>
        <v>0</v>
      </c>
      <c r="BQ22" s="39">
        <f t="shared" si="18"/>
        <v>0</v>
      </c>
      <c r="BR22" s="39">
        <f t="shared" si="18"/>
        <v>0</v>
      </c>
      <c r="BS22" s="39">
        <f t="shared" si="18"/>
        <v>0</v>
      </c>
      <c r="BT22" s="39">
        <f t="shared" si="18"/>
        <v>0</v>
      </c>
    </row>
    <row r="23" spans="1:72" s="38" customFormat="1">
      <c r="C23" s="39">
        <v>0</v>
      </c>
      <c r="D23" s="39">
        <v>0</v>
      </c>
      <c r="E23" s="39">
        <v>0</v>
      </c>
      <c r="F23" s="39">
        <v>-1.28405250404821E-5</v>
      </c>
      <c r="G23" s="39">
        <v>1.36691095816782E-5</v>
      </c>
      <c r="I23" s="40" t="s">
        <v>84</v>
      </c>
      <c r="J23" s="39">
        <f>J20^2</f>
        <v>0</v>
      </c>
      <c r="K23" s="39">
        <f t="shared" ref="K23:N26" si="30">J23</f>
        <v>0</v>
      </c>
      <c r="L23" s="39">
        <f t="shared" si="30"/>
        <v>0</v>
      </c>
      <c r="M23" s="39">
        <f t="shared" si="30"/>
        <v>0</v>
      </c>
      <c r="N23" s="39">
        <f t="shared" si="30"/>
        <v>0</v>
      </c>
      <c r="P23" s="39">
        <f t="shared" si="29"/>
        <v>0</v>
      </c>
      <c r="Q23" s="39">
        <f t="shared" si="29"/>
        <v>0</v>
      </c>
      <c r="R23" s="39">
        <f t="shared" si="29"/>
        <v>0</v>
      </c>
      <c r="S23" s="39">
        <f t="shared" si="29"/>
        <v>0</v>
      </c>
      <c r="T23" s="39">
        <f t="shared" si="29"/>
        <v>0</v>
      </c>
      <c r="V23" s="40" t="s">
        <v>84</v>
      </c>
      <c r="W23" s="39">
        <f>W20^2</f>
        <v>0</v>
      </c>
      <c r="X23" s="39">
        <f t="shared" si="11"/>
        <v>0</v>
      </c>
      <c r="Y23" s="39">
        <f t="shared" si="2"/>
        <v>0</v>
      </c>
      <c r="Z23" s="39">
        <f t="shared" si="2"/>
        <v>0</v>
      </c>
      <c r="AA23" s="39">
        <f t="shared" si="2"/>
        <v>0</v>
      </c>
      <c r="AC23" s="39">
        <f t="shared" si="12"/>
        <v>0</v>
      </c>
      <c r="AD23" s="39">
        <f t="shared" si="12"/>
        <v>0</v>
      </c>
      <c r="AE23" s="39">
        <f t="shared" si="12"/>
        <v>0</v>
      </c>
      <c r="AF23" s="39">
        <f t="shared" si="12"/>
        <v>0</v>
      </c>
      <c r="AG23" s="39">
        <f t="shared" si="12"/>
        <v>0</v>
      </c>
      <c r="AI23" s="40" t="s">
        <v>84</v>
      </c>
      <c r="AJ23" s="39">
        <f>AJ20^2</f>
        <v>0</v>
      </c>
      <c r="AK23" s="39">
        <f t="shared" si="13"/>
        <v>0</v>
      </c>
      <c r="AL23" s="39">
        <f t="shared" si="4"/>
        <v>0</v>
      </c>
      <c r="AM23" s="39">
        <f t="shared" si="4"/>
        <v>0</v>
      </c>
      <c r="AN23" s="39">
        <f t="shared" si="4"/>
        <v>0</v>
      </c>
      <c r="AP23" s="39">
        <f t="shared" si="14"/>
        <v>0</v>
      </c>
      <c r="AQ23" s="39">
        <f t="shared" si="14"/>
        <v>0</v>
      </c>
      <c r="AR23" s="39">
        <f t="shared" si="14"/>
        <v>0</v>
      </c>
      <c r="AS23" s="39">
        <f t="shared" si="14"/>
        <v>0</v>
      </c>
      <c r="AT23" s="39">
        <f t="shared" si="14"/>
        <v>0</v>
      </c>
      <c r="AV23" s="40" t="s">
        <v>84</v>
      </c>
      <c r="AW23" s="39">
        <f>AW20^2</f>
        <v>0</v>
      </c>
      <c r="AX23" s="39">
        <f t="shared" si="15"/>
        <v>0</v>
      </c>
      <c r="AY23" s="39">
        <f t="shared" si="6"/>
        <v>0</v>
      </c>
      <c r="AZ23" s="39">
        <f t="shared" si="6"/>
        <v>0</v>
      </c>
      <c r="BA23" s="39">
        <f t="shared" si="6"/>
        <v>0</v>
      </c>
      <c r="BC23" s="39">
        <f t="shared" si="16"/>
        <v>0</v>
      </c>
      <c r="BD23" s="39">
        <f t="shared" si="16"/>
        <v>0</v>
      </c>
      <c r="BE23" s="39">
        <f t="shared" si="16"/>
        <v>0</v>
      </c>
      <c r="BF23" s="39">
        <f t="shared" si="16"/>
        <v>0</v>
      </c>
      <c r="BG23" s="39">
        <f t="shared" si="16"/>
        <v>0</v>
      </c>
      <c r="BI23" s="40" t="s">
        <v>84</v>
      </c>
      <c r="BJ23" s="39">
        <f>BJ20^2</f>
        <v>0</v>
      </c>
      <c r="BK23" s="39">
        <f t="shared" si="17"/>
        <v>0</v>
      </c>
      <c r="BL23" s="39">
        <f t="shared" si="8"/>
        <v>0</v>
      </c>
      <c r="BM23" s="39">
        <f t="shared" si="8"/>
        <v>0</v>
      </c>
      <c r="BN23" s="39">
        <f t="shared" si="8"/>
        <v>0</v>
      </c>
      <c r="BP23" s="39">
        <f t="shared" si="18"/>
        <v>0</v>
      </c>
      <c r="BQ23" s="39">
        <f t="shared" si="18"/>
        <v>0</v>
      </c>
      <c r="BR23" s="39">
        <f t="shared" si="18"/>
        <v>0</v>
      </c>
      <c r="BS23" s="39">
        <f t="shared" si="18"/>
        <v>0</v>
      </c>
      <c r="BT23" s="39">
        <f t="shared" si="18"/>
        <v>0</v>
      </c>
    </row>
    <row r="24" spans="1:72" s="38" customFormat="1">
      <c r="C24" s="39">
        <v>0</v>
      </c>
      <c r="D24" s="39">
        <v>0</v>
      </c>
      <c r="E24" s="39">
        <v>0</v>
      </c>
      <c r="F24" s="39">
        <v>-1.5457018063911801E-5</v>
      </c>
      <c r="G24" s="39">
        <v>-4.8925378420883303E-6</v>
      </c>
      <c r="I24" s="40" t="s">
        <v>85</v>
      </c>
      <c r="J24" s="39">
        <f>J19^3</f>
        <v>0</v>
      </c>
      <c r="K24" s="39">
        <f t="shared" si="30"/>
        <v>0</v>
      </c>
      <c r="L24" s="39">
        <f t="shared" si="30"/>
        <v>0</v>
      </c>
      <c r="M24" s="39">
        <f t="shared" si="30"/>
        <v>0</v>
      </c>
      <c r="N24" s="39">
        <f t="shared" si="30"/>
        <v>0</v>
      </c>
      <c r="P24" s="39">
        <f t="shared" si="29"/>
        <v>0</v>
      </c>
      <c r="Q24" s="39">
        <f t="shared" si="29"/>
        <v>0</v>
      </c>
      <c r="R24" s="39">
        <f t="shared" si="29"/>
        <v>0</v>
      </c>
      <c r="S24" s="39">
        <f t="shared" si="29"/>
        <v>0</v>
      </c>
      <c r="T24" s="39">
        <f t="shared" si="29"/>
        <v>0</v>
      </c>
      <c r="V24" s="40" t="s">
        <v>85</v>
      </c>
      <c r="W24" s="39">
        <f>W19^3</f>
        <v>0</v>
      </c>
      <c r="X24" s="39">
        <f t="shared" si="11"/>
        <v>0</v>
      </c>
      <c r="Y24" s="39">
        <f t="shared" si="2"/>
        <v>0</v>
      </c>
      <c r="Z24" s="39">
        <f t="shared" si="2"/>
        <v>0</v>
      </c>
      <c r="AA24" s="39">
        <f t="shared" si="2"/>
        <v>0</v>
      </c>
      <c r="AC24" s="39">
        <f t="shared" si="12"/>
        <v>0</v>
      </c>
      <c r="AD24" s="39">
        <f t="shared" si="12"/>
        <v>0</v>
      </c>
      <c r="AE24" s="39">
        <f t="shared" si="12"/>
        <v>0</v>
      </c>
      <c r="AF24" s="39">
        <f t="shared" si="12"/>
        <v>0</v>
      </c>
      <c r="AG24" s="39">
        <f t="shared" si="12"/>
        <v>0</v>
      </c>
      <c r="AI24" s="40" t="s">
        <v>85</v>
      </c>
      <c r="AJ24" s="39">
        <f>AJ19^3</f>
        <v>0</v>
      </c>
      <c r="AK24" s="39">
        <f t="shared" si="13"/>
        <v>0</v>
      </c>
      <c r="AL24" s="39">
        <f t="shared" si="4"/>
        <v>0</v>
      </c>
      <c r="AM24" s="39">
        <f t="shared" si="4"/>
        <v>0</v>
      </c>
      <c r="AN24" s="39">
        <f t="shared" si="4"/>
        <v>0</v>
      </c>
      <c r="AP24" s="39">
        <f t="shared" si="14"/>
        <v>0</v>
      </c>
      <c r="AQ24" s="39">
        <f t="shared" si="14"/>
        <v>0</v>
      </c>
      <c r="AR24" s="39">
        <f t="shared" si="14"/>
        <v>0</v>
      </c>
      <c r="AS24" s="39">
        <f t="shared" si="14"/>
        <v>0</v>
      </c>
      <c r="AT24" s="39">
        <f t="shared" si="14"/>
        <v>0</v>
      </c>
      <c r="AV24" s="40" t="s">
        <v>85</v>
      </c>
      <c r="AW24" s="39">
        <f>AW19^3</f>
        <v>0</v>
      </c>
      <c r="AX24" s="39">
        <f t="shared" si="15"/>
        <v>0</v>
      </c>
      <c r="AY24" s="39">
        <f t="shared" si="6"/>
        <v>0</v>
      </c>
      <c r="AZ24" s="39">
        <f t="shared" si="6"/>
        <v>0</v>
      </c>
      <c r="BA24" s="39">
        <f t="shared" si="6"/>
        <v>0</v>
      </c>
      <c r="BC24" s="39">
        <f t="shared" si="16"/>
        <v>0</v>
      </c>
      <c r="BD24" s="39">
        <f t="shared" si="16"/>
        <v>0</v>
      </c>
      <c r="BE24" s="39">
        <f t="shared" si="16"/>
        <v>0</v>
      </c>
      <c r="BF24" s="39">
        <f t="shared" si="16"/>
        <v>0</v>
      </c>
      <c r="BG24" s="39">
        <f t="shared" si="16"/>
        <v>0</v>
      </c>
      <c r="BI24" s="40" t="s">
        <v>85</v>
      </c>
      <c r="BJ24" s="39">
        <f>BJ19^3</f>
        <v>0</v>
      </c>
      <c r="BK24" s="39">
        <f t="shared" si="17"/>
        <v>0</v>
      </c>
      <c r="BL24" s="39">
        <f t="shared" si="8"/>
        <v>0</v>
      </c>
      <c r="BM24" s="39">
        <f t="shared" si="8"/>
        <v>0</v>
      </c>
      <c r="BN24" s="39">
        <f t="shared" si="8"/>
        <v>0</v>
      </c>
      <c r="BP24" s="39">
        <f t="shared" si="18"/>
        <v>0</v>
      </c>
      <c r="BQ24" s="39">
        <f t="shared" si="18"/>
        <v>0</v>
      </c>
      <c r="BR24" s="39">
        <f t="shared" si="18"/>
        <v>0</v>
      </c>
      <c r="BS24" s="39">
        <f t="shared" si="18"/>
        <v>0</v>
      </c>
      <c r="BT24" s="39">
        <f t="shared" si="18"/>
        <v>0</v>
      </c>
    </row>
    <row r="25" spans="1:72" s="38" customFormat="1">
      <c r="C25" s="39">
        <v>0</v>
      </c>
      <c r="D25" s="39">
        <v>0</v>
      </c>
      <c r="E25" s="39">
        <v>0</v>
      </c>
      <c r="F25" s="39">
        <v>1.00207644807669E-6</v>
      </c>
      <c r="G25" s="39">
        <v>2.3785271280585499E-7</v>
      </c>
      <c r="I25" s="40" t="s">
        <v>86</v>
      </c>
      <c r="J25" s="39">
        <f>J20^3</f>
        <v>0</v>
      </c>
      <c r="K25" s="39">
        <f t="shared" si="30"/>
        <v>0</v>
      </c>
      <c r="L25" s="39">
        <f t="shared" si="30"/>
        <v>0</v>
      </c>
      <c r="M25" s="39">
        <f t="shared" si="30"/>
        <v>0</v>
      </c>
      <c r="N25" s="39">
        <f t="shared" si="30"/>
        <v>0</v>
      </c>
      <c r="P25" s="39">
        <f t="shared" si="29"/>
        <v>0</v>
      </c>
      <c r="Q25" s="39">
        <f t="shared" si="29"/>
        <v>0</v>
      </c>
      <c r="R25" s="39">
        <f t="shared" si="29"/>
        <v>0</v>
      </c>
      <c r="S25" s="39">
        <f t="shared" si="29"/>
        <v>0</v>
      </c>
      <c r="T25" s="39">
        <f t="shared" si="29"/>
        <v>0</v>
      </c>
      <c r="V25" s="40" t="s">
        <v>86</v>
      </c>
      <c r="W25" s="39">
        <f>W20^3</f>
        <v>0</v>
      </c>
      <c r="X25" s="39">
        <f t="shared" si="11"/>
        <v>0</v>
      </c>
      <c r="Y25" s="39">
        <f t="shared" si="2"/>
        <v>0</v>
      </c>
      <c r="Z25" s="39">
        <f t="shared" si="2"/>
        <v>0</v>
      </c>
      <c r="AA25" s="39">
        <f t="shared" si="2"/>
        <v>0</v>
      </c>
      <c r="AC25" s="39">
        <f t="shared" si="12"/>
        <v>0</v>
      </c>
      <c r="AD25" s="39">
        <f t="shared" si="12"/>
        <v>0</v>
      </c>
      <c r="AE25" s="39">
        <f t="shared" si="12"/>
        <v>0</v>
      </c>
      <c r="AF25" s="39">
        <f t="shared" si="12"/>
        <v>0</v>
      </c>
      <c r="AG25" s="39">
        <f t="shared" si="12"/>
        <v>0</v>
      </c>
      <c r="AI25" s="40" t="s">
        <v>86</v>
      </c>
      <c r="AJ25" s="39">
        <f>AJ20^3</f>
        <v>0</v>
      </c>
      <c r="AK25" s="39">
        <f t="shared" si="13"/>
        <v>0</v>
      </c>
      <c r="AL25" s="39">
        <f t="shared" si="4"/>
        <v>0</v>
      </c>
      <c r="AM25" s="39">
        <f t="shared" si="4"/>
        <v>0</v>
      </c>
      <c r="AN25" s="39">
        <f t="shared" si="4"/>
        <v>0</v>
      </c>
      <c r="AP25" s="39">
        <f t="shared" si="14"/>
        <v>0</v>
      </c>
      <c r="AQ25" s="39">
        <f t="shared" si="14"/>
        <v>0</v>
      </c>
      <c r="AR25" s="39">
        <f t="shared" si="14"/>
        <v>0</v>
      </c>
      <c r="AS25" s="39">
        <f t="shared" si="14"/>
        <v>0</v>
      </c>
      <c r="AT25" s="39">
        <f t="shared" si="14"/>
        <v>0</v>
      </c>
      <c r="AV25" s="40" t="s">
        <v>86</v>
      </c>
      <c r="AW25" s="39">
        <f>AW20^3</f>
        <v>0</v>
      </c>
      <c r="AX25" s="39">
        <f t="shared" si="15"/>
        <v>0</v>
      </c>
      <c r="AY25" s="39">
        <f t="shared" si="6"/>
        <v>0</v>
      </c>
      <c r="AZ25" s="39">
        <f t="shared" si="6"/>
        <v>0</v>
      </c>
      <c r="BA25" s="39">
        <f t="shared" si="6"/>
        <v>0</v>
      </c>
      <c r="BC25" s="39">
        <f t="shared" si="16"/>
        <v>0</v>
      </c>
      <c r="BD25" s="39">
        <f t="shared" si="16"/>
        <v>0</v>
      </c>
      <c r="BE25" s="39">
        <f t="shared" si="16"/>
        <v>0</v>
      </c>
      <c r="BF25" s="39">
        <f t="shared" si="16"/>
        <v>0</v>
      </c>
      <c r="BG25" s="39">
        <f t="shared" si="16"/>
        <v>0</v>
      </c>
      <c r="BI25" s="40" t="s">
        <v>86</v>
      </c>
      <c r="BJ25" s="39">
        <f>BJ20^3</f>
        <v>0</v>
      </c>
      <c r="BK25" s="39">
        <f t="shared" si="17"/>
        <v>0</v>
      </c>
      <c r="BL25" s="39">
        <f t="shared" si="8"/>
        <v>0</v>
      </c>
      <c r="BM25" s="39">
        <f t="shared" si="8"/>
        <v>0</v>
      </c>
      <c r="BN25" s="39">
        <f t="shared" si="8"/>
        <v>0</v>
      </c>
      <c r="BP25" s="39">
        <f t="shared" si="18"/>
        <v>0</v>
      </c>
      <c r="BQ25" s="39">
        <f t="shared" si="18"/>
        <v>0</v>
      </c>
      <c r="BR25" s="39">
        <f t="shared" si="18"/>
        <v>0</v>
      </c>
      <c r="BS25" s="39">
        <f t="shared" si="18"/>
        <v>0</v>
      </c>
      <c r="BT25" s="39">
        <f t="shared" si="18"/>
        <v>0</v>
      </c>
    </row>
    <row r="26" spans="1:72" s="38" customFormat="1">
      <c r="C26" s="39">
        <v>0</v>
      </c>
      <c r="D26" s="39">
        <v>0</v>
      </c>
      <c r="E26" s="39">
        <v>0</v>
      </c>
      <c r="F26" s="39">
        <v>1.9840039041257599E-5</v>
      </c>
      <c r="G26" s="39">
        <v>1.96614044916118E-6</v>
      </c>
      <c r="I26" s="39" t="s">
        <v>87</v>
      </c>
      <c r="J26" s="39">
        <f>J19*J20</f>
        <v>0</v>
      </c>
      <c r="K26" s="39">
        <f t="shared" si="30"/>
        <v>0</v>
      </c>
      <c r="L26" s="39">
        <f t="shared" si="30"/>
        <v>0</v>
      </c>
      <c r="M26" s="39">
        <f t="shared" si="30"/>
        <v>0</v>
      </c>
      <c r="N26" s="39">
        <f t="shared" si="30"/>
        <v>0</v>
      </c>
      <c r="P26" s="39">
        <f t="shared" si="29"/>
        <v>0</v>
      </c>
      <c r="Q26" s="39">
        <f t="shared" si="29"/>
        <v>0</v>
      </c>
      <c r="R26" s="39">
        <f t="shared" si="29"/>
        <v>0</v>
      </c>
      <c r="S26" s="39">
        <f t="shared" si="29"/>
        <v>0</v>
      </c>
      <c r="T26" s="39">
        <f t="shared" si="29"/>
        <v>0</v>
      </c>
      <c r="V26" s="39" t="s">
        <v>87</v>
      </c>
      <c r="W26" s="39">
        <f>W19*W20</f>
        <v>0</v>
      </c>
      <c r="X26" s="39">
        <f t="shared" si="11"/>
        <v>0</v>
      </c>
      <c r="Y26" s="39">
        <f t="shared" si="2"/>
        <v>0</v>
      </c>
      <c r="Z26" s="39">
        <f t="shared" si="2"/>
        <v>0</v>
      </c>
      <c r="AA26" s="39">
        <f t="shared" si="2"/>
        <v>0</v>
      </c>
      <c r="AC26" s="39">
        <f t="shared" si="12"/>
        <v>0</v>
      </c>
      <c r="AD26" s="39">
        <f t="shared" si="12"/>
        <v>0</v>
      </c>
      <c r="AE26" s="39">
        <f t="shared" si="12"/>
        <v>0</v>
      </c>
      <c r="AF26" s="39">
        <f t="shared" si="12"/>
        <v>0</v>
      </c>
      <c r="AG26" s="39">
        <f t="shared" si="12"/>
        <v>0</v>
      </c>
      <c r="AI26" s="39" t="s">
        <v>87</v>
      </c>
      <c r="AJ26" s="39">
        <f>AJ19*AJ20</f>
        <v>0</v>
      </c>
      <c r="AK26" s="39">
        <f t="shared" si="13"/>
        <v>0</v>
      </c>
      <c r="AL26" s="39">
        <f t="shared" si="4"/>
        <v>0</v>
      </c>
      <c r="AM26" s="39">
        <f t="shared" si="4"/>
        <v>0</v>
      </c>
      <c r="AN26" s="39">
        <f t="shared" si="4"/>
        <v>0</v>
      </c>
      <c r="AP26" s="39">
        <f t="shared" si="14"/>
        <v>0</v>
      </c>
      <c r="AQ26" s="39">
        <f t="shared" si="14"/>
        <v>0</v>
      </c>
      <c r="AR26" s="39">
        <f t="shared" si="14"/>
        <v>0</v>
      </c>
      <c r="AS26" s="39">
        <f t="shared" si="14"/>
        <v>0</v>
      </c>
      <c r="AT26" s="39">
        <f t="shared" si="14"/>
        <v>0</v>
      </c>
      <c r="AV26" s="39" t="s">
        <v>87</v>
      </c>
      <c r="AW26" s="39">
        <f>AW19*AW20</f>
        <v>0</v>
      </c>
      <c r="AX26" s="39">
        <f t="shared" si="15"/>
        <v>0</v>
      </c>
      <c r="AY26" s="39">
        <f t="shared" si="6"/>
        <v>0</v>
      </c>
      <c r="AZ26" s="39">
        <f t="shared" si="6"/>
        <v>0</v>
      </c>
      <c r="BA26" s="39">
        <f t="shared" si="6"/>
        <v>0</v>
      </c>
      <c r="BC26" s="39">
        <f t="shared" si="16"/>
        <v>0</v>
      </c>
      <c r="BD26" s="39">
        <f t="shared" si="16"/>
        <v>0</v>
      </c>
      <c r="BE26" s="39">
        <f t="shared" si="16"/>
        <v>0</v>
      </c>
      <c r="BF26" s="39">
        <f t="shared" si="16"/>
        <v>0</v>
      </c>
      <c r="BG26" s="39">
        <f t="shared" si="16"/>
        <v>0</v>
      </c>
      <c r="BI26" s="39" t="s">
        <v>87</v>
      </c>
      <c r="BJ26" s="39">
        <f>BJ19*BJ20</f>
        <v>0</v>
      </c>
      <c r="BK26" s="39">
        <f t="shared" si="17"/>
        <v>0</v>
      </c>
      <c r="BL26" s="39">
        <f t="shared" si="8"/>
        <v>0</v>
      </c>
      <c r="BM26" s="39">
        <f t="shared" si="8"/>
        <v>0</v>
      </c>
      <c r="BN26" s="39">
        <f t="shared" si="8"/>
        <v>0</v>
      </c>
      <c r="BP26" s="39">
        <f t="shared" si="18"/>
        <v>0</v>
      </c>
      <c r="BQ26" s="39">
        <f t="shared" si="18"/>
        <v>0</v>
      </c>
      <c r="BR26" s="39">
        <f t="shared" si="18"/>
        <v>0</v>
      </c>
      <c r="BS26" s="39">
        <f t="shared" si="18"/>
        <v>0</v>
      </c>
      <c r="BT26" s="39">
        <f t="shared" si="18"/>
        <v>0</v>
      </c>
    </row>
    <row r="27" spans="1:72" ht="17.25" customHeight="1">
      <c r="B27" s="41" t="s">
        <v>88</v>
      </c>
      <c r="C27" s="42" t="s">
        <v>89</v>
      </c>
      <c r="D27" s="38"/>
      <c r="E27" s="38"/>
      <c r="F27" s="38"/>
      <c r="G27" s="38"/>
      <c r="H27" s="38"/>
      <c r="I27" s="41" t="s">
        <v>90</v>
      </c>
      <c r="J27" s="42" t="s">
        <v>91</v>
      </c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41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41"/>
      <c r="AJ27" s="38"/>
      <c r="AK27" s="38"/>
      <c r="AL27" s="38"/>
      <c r="AM27" s="38"/>
      <c r="AN27" s="38"/>
      <c r="AO27" s="38"/>
      <c r="AP27" s="38"/>
      <c r="AQ27" s="38"/>
      <c r="AR27" s="38"/>
      <c r="AS27" s="38"/>
      <c r="AT27" s="38"/>
      <c r="AU27" s="38"/>
      <c r="AV27" s="41"/>
      <c r="AW27" s="38"/>
      <c r="AX27" s="38"/>
      <c r="AY27" s="38"/>
      <c r="AZ27" s="38"/>
      <c r="BA27" s="38"/>
      <c r="BB27" s="38"/>
      <c r="BC27" s="38"/>
      <c r="BD27" s="38"/>
      <c r="BE27" s="38"/>
      <c r="BF27" s="38"/>
      <c r="BG27" s="38"/>
      <c r="BH27" s="38"/>
      <c r="BI27" s="41"/>
      <c r="BJ27" s="38"/>
      <c r="BK27" s="38"/>
      <c r="BL27" s="38"/>
      <c r="BM27" s="38"/>
      <c r="BN27" s="38"/>
      <c r="BO27" s="38"/>
      <c r="BP27" s="38"/>
      <c r="BQ27" s="38"/>
      <c r="BR27" s="38"/>
      <c r="BS27" s="38"/>
      <c r="BT27" s="38"/>
    </row>
    <row r="28" spans="1:72" s="43" customFormat="1">
      <c r="B28" s="44" t="str">
        <f t="shared" ref="B28:G28" si="31">I71</f>
        <v>PR1</v>
      </c>
      <c r="C28" s="44">
        <f t="shared" si="31"/>
        <v>0</v>
      </c>
      <c r="D28" s="44">
        <f t="shared" si="31"/>
        <v>0</v>
      </c>
      <c r="E28" s="44">
        <f t="shared" si="31"/>
        <v>0</v>
      </c>
      <c r="F28" s="45">
        <f t="shared" si="31"/>
        <v>0</v>
      </c>
      <c r="G28" s="45">
        <f t="shared" si="31"/>
        <v>0</v>
      </c>
      <c r="J28" s="46">
        <f>SUM(P6:P26)</f>
        <v>2.3028172908312002E-2</v>
      </c>
      <c r="K28" s="46">
        <f>SUM(Q6:Q26)</f>
        <v>-1.9711525234796599E-2</v>
      </c>
      <c r="L28" s="46">
        <f>SUM(R6:R26)</f>
        <v>5.2247032877888204E-3</v>
      </c>
      <c r="M28" s="47">
        <f>SUM(S6:S26)</f>
        <v>-7.36841914349737E-4</v>
      </c>
      <c r="N28" s="47">
        <f>SUM(T6:T26)</f>
        <v>-2.08055503375659E-3</v>
      </c>
      <c r="O28" s="42"/>
      <c r="AB28" s="42"/>
      <c r="AO28" s="42"/>
      <c r="BB28" s="42"/>
    </row>
    <row r="29" spans="1:72" s="43" customFormat="1">
      <c r="B29" s="44" t="str">
        <f t="shared" ref="B29:C32" si="32">I72</f>
        <v>PR2</v>
      </c>
      <c r="C29" s="44">
        <f t="shared" si="32"/>
        <v>0</v>
      </c>
      <c r="D29" s="44">
        <f t="shared" ref="D29:G32" si="33">K72</f>
        <v>0</v>
      </c>
      <c r="E29" s="44">
        <f t="shared" si="33"/>
        <v>0</v>
      </c>
      <c r="F29" s="45">
        <f t="shared" si="33"/>
        <v>0</v>
      </c>
      <c r="G29" s="45">
        <f t="shared" si="33"/>
        <v>0</v>
      </c>
      <c r="J29" s="46">
        <f>SUM(AC6:AC26)</f>
        <v>2.3028172908312002E-2</v>
      </c>
      <c r="K29" s="46">
        <f>SUM(AD6:AD26)</f>
        <v>-1.9711525234796599E-2</v>
      </c>
      <c r="L29" s="46">
        <f>SUM(AE6:AE26)</f>
        <v>5.2247032877888204E-3</v>
      </c>
      <c r="M29" s="47">
        <f>SUM(AF6:AF26)</f>
        <v>-7.36841914349737E-4</v>
      </c>
      <c r="N29" s="47">
        <f>SUM(AG6:AG26)</f>
        <v>-2.08055503375659E-3</v>
      </c>
    </row>
    <row r="30" spans="1:72" s="43" customFormat="1">
      <c r="B30" s="44" t="str">
        <f t="shared" si="32"/>
        <v>PR3</v>
      </c>
      <c r="C30" s="44">
        <f t="shared" si="32"/>
        <v>0</v>
      </c>
      <c r="D30" s="44">
        <f t="shared" si="33"/>
        <v>0</v>
      </c>
      <c r="E30" s="44">
        <f t="shared" si="33"/>
        <v>0</v>
      </c>
      <c r="F30" s="45">
        <f t="shared" si="33"/>
        <v>0</v>
      </c>
      <c r="G30" s="45">
        <f t="shared" si="33"/>
        <v>0</v>
      </c>
      <c r="I30" s="42"/>
      <c r="J30" s="46">
        <f>SUM(AP6:AP26)</f>
        <v>2.3028172908312002E-2</v>
      </c>
      <c r="K30" s="46">
        <f>SUM(AQ6:AQ26)</f>
        <v>-1.9711525234796599E-2</v>
      </c>
      <c r="L30" s="46">
        <f>SUM(AR6:AR26)</f>
        <v>5.2247032877888204E-3</v>
      </c>
      <c r="M30" s="47">
        <f>SUM(AS6:AS26)</f>
        <v>-7.36841914349737E-4</v>
      </c>
      <c r="N30" s="47">
        <f>SUM(AT6:AT26)</f>
        <v>-2.08055503375659E-3</v>
      </c>
    </row>
    <row r="31" spans="1:72" s="43" customFormat="1">
      <c r="A31" s="42"/>
      <c r="B31" s="44" t="str">
        <f t="shared" si="32"/>
        <v>PR4</v>
      </c>
      <c r="C31" s="44">
        <f t="shared" si="32"/>
        <v>0</v>
      </c>
      <c r="D31" s="44">
        <f t="shared" si="33"/>
        <v>0</v>
      </c>
      <c r="E31" s="44">
        <f t="shared" si="33"/>
        <v>0</v>
      </c>
      <c r="F31" s="45">
        <f t="shared" si="33"/>
        <v>0</v>
      </c>
      <c r="G31" s="45">
        <f t="shared" si="33"/>
        <v>0</v>
      </c>
      <c r="I31" s="42"/>
      <c r="J31" s="46">
        <f>SUM(BC6:BC26)</f>
        <v>2.3028172908312002E-2</v>
      </c>
      <c r="K31" s="46">
        <f>SUM(BD6:BD26)</f>
        <v>-1.9711525234796599E-2</v>
      </c>
      <c r="L31" s="46">
        <f>SUM(BE6:BE26)</f>
        <v>5.2247032877888204E-3</v>
      </c>
      <c r="M31" s="47">
        <f>SUM(BF6:BF26)</f>
        <v>-7.36841914349737E-4</v>
      </c>
      <c r="N31" s="47">
        <f>SUM(BG6:BG26)</f>
        <v>-2.08055503375659E-3</v>
      </c>
      <c r="O31" s="42"/>
      <c r="P31" s="42"/>
      <c r="Q31" s="42"/>
      <c r="R31" s="42"/>
      <c r="S31" s="42"/>
      <c r="T31" s="42"/>
      <c r="U31" s="42"/>
      <c r="V31" s="42"/>
      <c r="AI31" s="42"/>
    </row>
    <row r="32" spans="1:72" s="43" customFormat="1">
      <c r="B32" s="44" t="str">
        <f t="shared" si="32"/>
        <v>PR5</v>
      </c>
      <c r="C32" s="44">
        <f t="shared" si="32"/>
        <v>0</v>
      </c>
      <c r="D32" s="44">
        <f t="shared" si="33"/>
        <v>0</v>
      </c>
      <c r="E32" s="44">
        <f t="shared" si="33"/>
        <v>0</v>
      </c>
      <c r="F32" s="45">
        <f t="shared" si="33"/>
        <v>0</v>
      </c>
      <c r="G32" s="45">
        <f t="shared" si="33"/>
        <v>0</v>
      </c>
      <c r="I32" s="42"/>
      <c r="J32" s="46">
        <f>SUM(BP6:BP26)</f>
        <v>2.3028172908312002E-2</v>
      </c>
      <c r="K32" s="46">
        <f>SUM(BQ6:BQ26)</f>
        <v>-1.9711525234796599E-2</v>
      </c>
      <c r="L32" s="46">
        <f>SUM(BR6:BR26)</f>
        <v>5.2247032877888204E-3</v>
      </c>
      <c r="M32" s="47">
        <f>SUM(BS6:BS26)</f>
        <v>-7.36841914349737E-4</v>
      </c>
      <c r="N32" s="47">
        <f>SUM(BT6:BT26)</f>
        <v>-2.08055503375659E-3</v>
      </c>
    </row>
    <row r="33" spans="1:72">
      <c r="B33" s="48"/>
      <c r="C33" s="49"/>
      <c r="D33" s="49"/>
      <c r="E33" s="49"/>
      <c r="F33" s="49"/>
      <c r="G33" s="49"/>
      <c r="I33" s="37"/>
      <c r="O33" s="19"/>
      <c r="V33" s="37"/>
      <c r="AI33" s="37"/>
      <c r="AV33" s="37"/>
      <c r="BI33" s="37"/>
    </row>
    <row r="34" spans="1:72">
      <c r="B34" s="48"/>
      <c r="C34" s="49"/>
      <c r="D34" s="49"/>
      <c r="E34" s="49"/>
      <c r="F34" s="49"/>
      <c r="G34" s="49"/>
      <c r="I34" s="37"/>
      <c r="O34" s="19"/>
      <c r="V34" s="37"/>
      <c r="AI34" s="37"/>
      <c r="AV34" s="37"/>
      <c r="BI34" s="37"/>
    </row>
    <row r="35" spans="1:72">
      <c r="B35" s="48"/>
      <c r="C35" s="49"/>
      <c r="D35" s="49"/>
      <c r="E35" s="49"/>
      <c r="F35" s="49"/>
      <c r="G35" s="49"/>
      <c r="I35" s="37"/>
      <c r="O35" s="19"/>
      <c r="V35" s="37"/>
      <c r="AI35" s="37"/>
      <c r="AV35" s="37"/>
      <c r="BI35" s="37"/>
    </row>
    <row r="36" spans="1:72">
      <c r="O36" s="19"/>
    </row>
    <row r="37" spans="1:72">
      <c r="B37" s="19" t="s">
        <v>92</v>
      </c>
      <c r="I37" s="37" t="s">
        <v>70</v>
      </c>
      <c r="O37" s="19"/>
      <c r="P37" s="19" t="s">
        <v>71</v>
      </c>
      <c r="V37" s="37" t="s">
        <v>70</v>
      </c>
      <c r="AC37" s="19" t="s">
        <v>71</v>
      </c>
      <c r="AI37" s="37" t="s">
        <v>70</v>
      </c>
      <c r="AP37" s="19" t="s">
        <v>71</v>
      </c>
      <c r="AV37" s="37" t="s">
        <v>70</v>
      </c>
      <c r="BC37" s="19" t="s">
        <v>71</v>
      </c>
      <c r="BI37" s="37" t="s">
        <v>70</v>
      </c>
      <c r="BP37" s="19" t="s">
        <v>71</v>
      </c>
    </row>
    <row r="38" spans="1:72">
      <c r="C38" s="50">
        <v>0.99953214800280599</v>
      </c>
      <c r="D38" s="50">
        <v>2.0939766277813798E-3</v>
      </c>
      <c r="E38" s="50">
        <v>7.0747308828164298E-4</v>
      </c>
      <c r="F38" s="50">
        <v>0</v>
      </c>
      <c r="G38" s="50">
        <v>0</v>
      </c>
      <c r="I38" s="40" t="s">
        <v>5</v>
      </c>
      <c r="J38" s="39">
        <f>C60</f>
        <v>1.9776810403678415</v>
      </c>
      <c r="K38" s="39">
        <f>J38</f>
        <v>1.9776810403678415</v>
      </c>
      <c r="L38" s="39">
        <f t="shared" ref="L38:N58" si="34">K38</f>
        <v>1.9776810403678415</v>
      </c>
      <c r="M38" s="39">
        <f t="shared" si="34"/>
        <v>1.9776810403678415</v>
      </c>
      <c r="N38" s="39">
        <f t="shared" si="34"/>
        <v>1.9776810403678415</v>
      </c>
      <c r="O38" s="38"/>
      <c r="P38" s="39">
        <f t="shared" ref="P38:T58" si="35">J38*C38</f>
        <v>1.9767557783432927</v>
      </c>
      <c r="Q38" s="39">
        <f t="shared" si="35"/>
        <v>4.1412178757366238E-3</v>
      </c>
      <c r="R38" s="39">
        <f t="shared" si="35"/>
        <v>1.3991561132650895E-3</v>
      </c>
      <c r="S38" s="39">
        <f t="shared" si="35"/>
        <v>0</v>
      </c>
      <c r="T38" s="39">
        <f t="shared" si="35"/>
        <v>0</v>
      </c>
      <c r="U38" s="38"/>
      <c r="V38" s="40" t="s">
        <v>5</v>
      </c>
      <c r="W38" s="39">
        <f>C61</f>
        <v>-108.48746393753711</v>
      </c>
      <c r="X38" s="39">
        <f>W38</f>
        <v>-108.48746393753711</v>
      </c>
      <c r="Y38" s="39">
        <f t="shared" ref="Y38:AA58" si="36">X38</f>
        <v>-108.48746393753711</v>
      </c>
      <c r="Z38" s="39">
        <f t="shared" si="36"/>
        <v>-108.48746393753711</v>
      </c>
      <c r="AA38" s="39">
        <f t="shared" si="36"/>
        <v>-108.48746393753711</v>
      </c>
      <c r="AB38" s="38"/>
      <c r="AC38" s="39">
        <f>W38*C38</f>
        <v>-108.43670786086342</v>
      </c>
      <c r="AD38" s="39">
        <f t="shared" ref="AD38:AG58" si="37">X38*D38</f>
        <v>-0.22717021389247802</v>
      </c>
      <c r="AE38" s="39">
        <f t="shared" si="37"/>
        <v>-7.6751961151732759E-2</v>
      </c>
      <c r="AF38" s="39">
        <f t="shared" si="37"/>
        <v>0</v>
      </c>
      <c r="AG38" s="39">
        <f t="shared" si="37"/>
        <v>0</v>
      </c>
      <c r="AH38" s="38"/>
      <c r="AI38" s="40" t="s">
        <v>5</v>
      </c>
      <c r="AJ38" s="39">
        <f>C62</f>
        <v>112.3275079654511</v>
      </c>
      <c r="AK38" s="39">
        <f>AJ38</f>
        <v>112.3275079654511</v>
      </c>
      <c r="AL38" s="39">
        <f t="shared" ref="AL38:AN58" si="38">AK38</f>
        <v>112.3275079654511</v>
      </c>
      <c r="AM38" s="39">
        <f t="shared" si="38"/>
        <v>112.3275079654511</v>
      </c>
      <c r="AN38" s="39">
        <f t="shared" si="38"/>
        <v>112.3275079654511</v>
      </c>
      <c r="AO38" s="38"/>
      <c r="AP38" s="39">
        <f>AJ38*C38</f>
        <v>112.27495531650965</v>
      </c>
      <c r="AQ38" s="39">
        <f t="shared" ref="AQ38:AT58" si="39">AK38*D38</f>
        <v>0.2352111763365814</v>
      </c>
      <c r="AR38" s="39">
        <f t="shared" si="39"/>
        <v>7.9468688959298539E-2</v>
      </c>
      <c r="AS38" s="39">
        <f t="shared" si="39"/>
        <v>0</v>
      </c>
      <c r="AT38" s="39">
        <f t="shared" si="39"/>
        <v>0</v>
      </c>
      <c r="AU38" s="38"/>
      <c r="AV38" s="40" t="s">
        <v>5</v>
      </c>
      <c r="AW38" s="39">
        <f>C63</f>
        <v>104.09233842847034</v>
      </c>
      <c r="AX38" s="39">
        <f>AW38</f>
        <v>104.09233842847034</v>
      </c>
      <c r="AY38" s="39">
        <f t="shared" ref="AY38:BA58" si="40">AX38</f>
        <v>104.09233842847034</v>
      </c>
      <c r="AZ38" s="39">
        <f t="shared" si="40"/>
        <v>104.09233842847034</v>
      </c>
      <c r="BA38" s="39">
        <f t="shared" si="40"/>
        <v>104.09233842847034</v>
      </c>
      <c r="BB38" s="38"/>
      <c r="BC38" s="39">
        <f>AW38*C38</f>
        <v>104.04363862004399</v>
      </c>
      <c r="BD38" s="39">
        <f t="shared" ref="BD38:BG58" si="41">AX38*D38</f>
        <v>0.21796692380032645</v>
      </c>
      <c r="BE38" s="39">
        <f t="shared" si="41"/>
        <v>7.3642528134447854E-2</v>
      </c>
      <c r="BF38" s="39">
        <f t="shared" si="41"/>
        <v>0</v>
      </c>
      <c r="BG38" s="39">
        <f t="shared" si="41"/>
        <v>0</v>
      </c>
      <c r="BH38" s="38"/>
      <c r="BI38" s="40" t="s">
        <v>5</v>
      </c>
      <c r="BJ38" s="39">
        <f>C64</f>
        <v>-100.41508138480127</v>
      </c>
      <c r="BK38" s="39">
        <f>BJ38</f>
        <v>-100.41508138480127</v>
      </c>
      <c r="BL38" s="39">
        <f t="shared" ref="BL38:BN58" si="42">BK38</f>
        <v>-100.41508138480127</v>
      </c>
      <c r="BM38" s="39">
        <f t="shared" si="42"/>
        <v>-100.41508138480127</v>
      </c>
      <c r="BN38" s="39">
        <f t="shared" si="42"/>
        <v>-100.41508138480127</v>
      </c>
      <c r="BO38" s="38"/>
      <c r="BP38" s="39">
        <f>BJ38*C38</f>
        <v>-100.36810198842699</v>
      </c>
      <c r="BQ38" s="39">
        <f t="shared" ref="BQ38:BT58" si="43">BK38*D38</f>
        <v>-0.21026683349653896</v>
      </c>
      <c r="BR38" s="39">
        <f t="shared" si="43"/>
        <v>-7.1040967737357866E-2</v>
      </c>
      <c r="BS38" s="39">
        <f t="shared" si="43"/>
        <v>0</v>
      </c>
      <c r="BT38" s="39">
        <f t="shared" si="43"/>
        <v>0</v>
      </c>
    </row>
    <row r="39" spans="1:72">
      <c r="C39" s="50">
        <v>-1.4183203536132099E-3</v>
      </c>
      <c r="D39" s="50">
        <v>0.99875742274329804</v>
      </c>
      <c r="E39" s="50">
        <v>1.6977206636353301E-3</v>
      </c>
      <c r="F39" s="50">
        <v>0</v>
      </c>
      <c r="G39" s="50">
        <v>0</v>
      </c>
      <c r="I39" s="40" t="s">
        <v>6</v>
      </c>
      <c r="J39" s="39">
        <f>D60</f>
        <v>0.17650389607604211</v>
      </c>
      <c r="K39" s="39">
        <f t="shared" ref="K39:K58" si="44">J39</f>
        <v>0.17650389607604211</v>
      </c>
      <c r="L39" s="39">
        <f t="shared" si="34"/>
        <v>0.17650389607604211</v>
      </c>
      <c r="M39" s="39">
        <f t="shared" si="34"/>
        <v>0.17650389607604211</v>
      </c>
      <c r="N39" s="39">
        <f t="shared" si="34"/>
        <v>0.17650389607604211</v>
      </c>
      <c r="O39" s="38"/>
      <c r="P39" s="39">
        <f t="shared" si="35"/>
        <v>-2.5033906829668133E-4</v>
      </c>
      <c r="Q39" s="39">
        <f t="shared" si="35"/>
        <v>0.17628457634905872</v>
      </c>
      <c r="R39" s="39">
        <f t="shared" si="35"/>
        <v>2.9965431158043956E-4</v>
      </c>
      <c r="S39" s="39">
        <f t="shared" si="35"/>
        <v>0</v>
      </c>
      <c r="T39" s="39">
        <f t="shared" si="35"/>
        <v>0</v>
      </c>
      <c r="U39" s="38"/>
      <c r="V39" s="40" t="s">
        <v>6</v>
      </c>
      <c r="W39" s="39">
        <f>D61</f>
        <v>-46.961437974539876</v>
      </c>
      <c r="X39" s="39">
        <f t="shared" ref="X39:X58" si="45">W39</f>
        <v>-46.961437974539876</v>
      </c>
      <c r="Y39" s="39">
        <f t="shared" si="36"/>
        <v>-46.961437974539876</v>
      </c>
      <c r="Z39" s="39">
        <f t="shared" si="36"/>
        <v>-46.961437974539876</v>
      </c>
      <c r="AA39" s="39">
        <f t="shared" si="36"/>
        <v>-46.961437974539876</v>
      </c>
      <c r="AB39" s="38"/>
      <c r="AC39" s="39">
        <f t="shared" ref="AC39:AC58" si="46">W39*C39</f>
        <v>6.6606363314234224E-2</v>
      </c>
      <c r="AD39" s="39">
        <f t="shared" si="37"/>
        <v>-46.903084759770692</v>
      </c>
      <c r="AE39" s="39">
        <f t="shared" si="37"/>
        <v>-7.9727403643405234E-2</v>
      </c>
      <c r="AF39" s="39">
        <f t="shared" si="37"/>
        <v>0</v>
      </c>
      <c r="AG39" s="39">
        <f t="shared" si="37"/>
        <v>0</v>
      </c>
      <c r="AH39" s="38"/>
      <c r="AI39" s="40" t="s">
        <v>6</v>
      </c>
      <c r="AJ39" s="39">
        <f>D62</f>
        <v>-46.473320185016746</v>
      </c>
      <c r="AK39" s="39">
        <f t="shared" ref="AK39:AK58" si="47">AJ39</f>
        <v>-46.473320185016746</v>
      </c>
      <c r="AL39" s="39">
        <f t="shared" si="38"/>
        <v>-46.473320185016746</v>
      </c>
      <c r="AM39" s="39">
        <f t="shared" si="38"/>
        <v>-46.473320185016746</v>
      </c>
      <c r="AN39" s="39">
        <f t="shared" si="38"/>
        <v>-46.473320185016746</v>
      </c>
      <c r="AO39" s="38"/>
      <c r="AP39" s="39">
        <f t="shared" ref="AP39:AP58" si="48">AJ39*C39</f>
        <v>6.5914055918392875E-2</v>
      </c>
      <c r="AQ39" s="39">
        <f t="shared" si="39"/>
        <v>-46.415573494311417</v>
      </c>
      <c r="AR39" s="39">
        <f t="shared" si="39"/>
        <v>-7.8898715985843804E-2</v>
      </c>
      <c r="AS39" s="39">
        <f t="shared" si="39"/>
        <v>0</v>
      </c>
      <c r="AT39" s="39">
        <f t="shared" si="39"/>
        <v>0</v>
      </c>
      <c r="AU39" s="38"/>
      <c r="AV39" s="40" t="s">
        <v>6</v>
      </c>
      <c r="AW39" s="39">
        <f>D63</f>
        <v>58.668466590654361</v>
      </c>
      <c r="AX39" s="39">
        <f t="shared" ref="AX39:AX58" si="49">AW39</f>
        <v>58.668466590654361</v>
      </c>
      <c r="AY39" s="39">
        <f t="shared" si="40"/>
        <v>58.668466590654361</v>
      </c>
      <c r="AZ39" s="39">
        <f t="shared" si="40"/>
        <v>58.668466590654361</v>
      </c>
      <c r="BA39" s="39">
        <f t="shared" si="40"/>
        <v>58.668466590654361</v>
      </c>
      <c r="BB39" s="38"/>
      <c r="BC39" s="39">
        <f t="shared" ref="BC39:BC58" si="50">AW39*C39</f>
        <v>-8.3210680280801683E-2</v>
      </c>
      <c r="BD39" s="39">
        <f t="shared" si="41"/>
        <v>58.595566488383234</v>
      </c>
      <c r="BE39" s="39">
        <f t="shared" si="41"/>
        <v>9.9602668034752914E-2</v>
      </c>
      <c r="BF39" s="39">
        <f t="shared" si="41"/>
        <v>0</v>
      </c>
      <c r="BG39" s="39">
        <f t="shared" si="41"/>
        <v>0</v>
      </c>
      <c r="BH39" s="38"/>
      <c r="BI39" s="40" t="s">
        <v>6</v>
      </c>
      <c r="BJ39" s="39">
        <f>D64</f>
        <v>58.310303692694561</v>
      </c>
      <c r="BK39" s="39">
        <f t="shared" ref="BK39:BK58" si="51">BJ39</f>
        <v>58.310303692694561</v>
      </c>
      <c r="BL39" s="39">
        <f t="shared" si="42"/>
        <v>58.310303692694561</v>
      </c>
      <c r="BM39" s="39">
        <f t="shared" si="42"/>
        <v>58.310303692694561</v>
      </c>
      <c r="BN39" s="39">
        <f t="shared" si="42"/>
        <v>58.310303692694561</v>
      </c>
      <c r="BO39" s="38"/>
      <c r="BP39" s="39">
        <f t="shared" ref="BP39:BP58" si="52">BJ39*C39</f>
        <v>-8.2702690552716215E-2</v>
      </c>
      <c r="BQ39" s="39">
        <f t="shared" si="43"/>
        <v>58.237848635494636</v>
      </c>
      <c r="BR39" s="39">
        <f t="shared" si="43"/>
        <v>9.8994607481939043E-2</v>
      </c>
      <c r="BS39" s="39">
        <f t="shared" si="43"/>
        <v>0</v>
      </c>
      <c r="BT39" s="39">
        <f t="shared" si="43"/>
        <v>0</v>
      </c>
    </row>
    <row r="40" spans="1:72">
      <c r="C40" s="50">
        <v>6.02462103496572E-4</v>
      </c>
      <c r="D40" s="50">
        <v>1.7174299574020301E-2</v>
      </c>
      <c r="E40" s="50">
        <v>0.98614993717557398</v>
      </c>
      <c r="F40" s="50">
        <v>0</v>
      </c>
      <c r="G40" s="50">
        <v>0</v>
      </c>
      <c r="I40" s="40" t="s">
        <v>7</v>
      </c>
      <c r="J40" s="39">
        <f>E60</f>
        <v>0.77481028874404956</v>
      </c>
      <c r="K40" s="39">
        <f t="shared" si="44"/>
        <v>0.77481028874404956</v>
      </c>
      <c r="L40" s="39">
        <f t="shared" si="34"/>
        <v>0.77481028874404956</v>
      </c>
      <c r="M40" s="39">
        <f t="shared" si="34"/>
        <v>0.77481028874404956</v>
      </c>
      <c r="N40" s="39">
        <f t="shared" si="34"/>
        <v>0.77481028874404956</v>
      </c>
      <c r="O40" s="38"/>
      <c r="P40" s="39">
        <f t="shared" si="35"/>
        <v>4.6679383636752641E-4</v>
      </c>
      <c r="Q40" s="39">
        <f t="shared" si="35"/>
        <v>1.3306824011923476E-2</v>
      </c>
      <c r="R40" s="39">
        <f t="shared" si="35"/>
        <v>0.76407911756793279</v>
      </c>
      <c r="S40" s="39">
        <f t="shared" si="35"/>
        <v>0</v>
      </c>
      <c r="T40" s="39">
        <f t="shared" si="35"/>
        <v>0</v>
      </c>
      <c r="U40" s="38"/>
      <c r="V40" s="40" t="s">
        <v>7</v>
      </c>
      <c r="W40" s="39">
        <f>E61</f>
        <v>23.427140799475865</v>
      </c>
      <c r="X40" s="39">
        <f t="shared" si="45"/>
        <v>23.427140799475865</v>
      </c>
      <c r="Y40" s="39">
        <f t="shared" si="36"/>
        <v>23.427140799475865</v>
      </c>
      <c r="Z40" s="39">
        <f t="shared" si="36"/>
        <v>23.427140799475865</v>
      </c>
      <c r="AA40" s="39">
        <f t="shared" si="36"/>
        <v>23.427140799475865</v>
      </c>
      <c r="AB40" s="38"/>
      <c r="AC40" s="39">
        <f t="shared" si="46"/>
        <v>1.4113964524962592E-2</v>
      </c>
      <c r="AD40" s="39">
        <f t="shared" si="37"/>
        <v>0.40234473425295192</v>
      </c>
      <c r="AE40" s="39">
        <f t="shared" si="37"/>
        <v>23.102673427606451</v>
      </c>
      <c r="AF40" s="39">
        <f t="shared" si="37"/>
        <v>0</v>
      </c>
      <c r="AG40" s="39">
        <f t="shared" si="37"/>
        <v>0</v>
      </c>
      <c r="AH40" s="38"/>
      <c r="AI40" s="40" t="s">
        <v>7</v>
      </c>
      <c r="AJ40" s="39">
        <f>E62</f>
        <v>23.257290374323247</v>
      </c>
      <c r="AK40" s="39">
        <f t="shared" si="47"/>
        <v>23.257290374323247</v>
      </c>
      <c r="AL40" s="39">
        <f t="shared" si="38"/>
        <v>23.257290374323247</v>
      </c>
      <c r="AM40" s="39">
        <f t="shared" si="38"/>
        <v>23.257290374323247</v>
      </c>
      <c r="AN40" s="39">
        <f t="shared" si="38"/>
        <v>23.257290374323247</v>
      </c>
      <c r="AO40" s="38"/>
      <c r="AP40" s="39">
        <f t="shared" si="48"/>
        <v>1.401163608054536E-2</v>
      </c>
      <c r="AQ40" s="39">
        <f t="shared" si="39"/>
        <v>0.3994276721686062</v>
      </c>
      <c r="AR40" s="39">
        <f t="shared" si="39"/>
        <v>22.935175441512953</v>
      </c>
      <c r="AS40" s="39">
        <f t="shared" si="39"/>
        <v>0</v>
      </c>
      <c r="AT40" s="39">
        <f t="shared" si="39"/>
        <v>0</v>
      </c>
      <c r="AU40" s="38"/>
      <c r="AV40" s="40" t="s">
        <v>7</v>
      </c>
      <c r="AW40" s="39">
        <f>E63</f>
        <v>31.856871263663663</v>
      </c>
      <c r="AX40" s="39">
        <f t="shared" si="49"/>
        <v>31.856871263663663</v>
      </c>
      <c r="AY40" s="39">
        <f t="shared" si="40"/>
        <v>31.856871263663663</v>
      </c>
      <c r="AZ40" s="39">
        <f t="shared" si="40"/>
        <v>31.856871263663663</v>
      </c>
      <c r="BA40" s="39">
        <f t="shared" si="40"/>
        <v>31.856871263663663</v>
      </c>
      <c r="BB40" s="38"/>
      <c r="BC40" s="39">
        <f t="shared" si="50"/>
        <v>1.9192557672326308E-2</v>
      </c>
      <c r="BD40" s="39">
        <f t="shared" si="41"/>
        <v>0.54711945057315836</v>
      </c>
      <c r="BE40" s="39">
        <f t="shared" si="41"/>
        <v>31.415651595272269</v>
      </c>
      <c r="BF40" s="39">
        <f t="shared" si="41"/>
        <v>0</v>
      </c>
      <c r="BG40" s="39">
        <f t="shared" si="41"/>
        <v>0</v>
      </c>
      <c r="BH40" s="38"/>
      <c r="BI40" s="40" t="s">
        <v>7</v>
      </c>
      <c r="BJ40" s="39">
        <f>E64</f>
        <v>31.838226062668753</v>
      </c>
      <c r="BK40" s="39">
        <f t="shared" si="51"/>
        <v>31.838226062668753</v>
      </c>
      <c r="BL40" s="39">
        <f t="shared" si="42"/>
        <v>31.838226062668753</v>
      </c>
      <c r="BM40" s="39">
        <f t="shared" si="42"/>
        <v>31.838226062668753</v>
      </c>
      <c r="BN40" s="39">
        <f t="shared" si="42"/>
        <v>31.838226062668753</v>
      </c>
      <c r="BO40" s="38"/>
      <c r="BP40" s="39">
        <f t="shared" si="52"/>
        <v>1.9181324645314798E-2</v>
      </c>
      <c r="BQ40" s="39">
        <f t="shared" si="43"/>
        <v>0.54679923230565397</v>
      </c>
      <c r="BR40" s="39">
        <f t="shared" si="43"/>
        <v>31.397264631482511</v>
      </c>
      <c r="BS40" s="39">
        <f t="shared" si="43"/>
        <v>0</v>
      </c>
      <c r="BT40" s="39">
        <f t="shared" si="43"/>
        <v>0</v>
      </c>
    </row>
    <row r="41" spans="1:72">
      <c r="C41" s="50">
        <v>-2.2770032528938999E-2</v>
      </c>
      <c r="D41" s="50">
        <v>1.9107055542391001E-2</v>
      </c>
      <c r="E41" s="50">
        <v>-4.8720236832105598E-3</v>
      </c>
      <c r="F41" s="50">
        <v>0</v>
      </c>
      <c r="G41" s="50">
        <v>0</v>
      </c>
      <c r="I41" s="40">
        <v>1</v>
      </c>
      <c r="J41" s="39">
        <v>1</v>
      </c>
      <c r="K41" s="39">
        <f t="shared" si="44"/>
        <v>1</v>
      </c>
      <c r="L41" s="39">
        <f t="shared" si="34"/>
        <v>1</v>
      </c>
      <c r="M41" s="39">
        <f t="shared" si="34"/>
        <v>1</v>
      </c>
      <c r="N41" s="39">
        <f t="shared" si="34"/>
        <v>1</v>
      </c>
      <c r="O41" s="38"/>
      <c r="P41" s="39">
        <f t="shared" si="35"/>
        <v>-2.2770032528938999E-2</v>
      </c>
      <c r="Q41" s="39">
        <f t="shared" si="35"/>
        <v>1.9107055542391001E-2</v>
      </c>
      <c r="R41" s="39">
        <f t="shared" si="35"/>
        <v>-4.8720236832105598E-3</v>
      </c>
      <c r="S41" s="39">
        <f t="shared" si="35"/>
        <v>0</v>
      </c>
      <c r="T41" s="39">
        <f t="shared" si="35"/>
        <v>0</v>
      </c>
      <c r="U41" s="38"/>
      <c r="V41" s="40">
        <v>1</v>
      </c>
      <c r="W41" s="39">
        <v>1</v>
      </c>
      <c r="X41" s="39">
        <f t="shared" si="45"/>
        <v>1</v>
      </c>
      <c r="Y41" s="39">
        <f t="shared" si="36"/>
        <v>1</v>
      </c>
      <c r="Z41" s="39">
        <f t="shared" si="36"/>
        <v>1</v>
      </c>
      <c r="AA41" s="39">
        <f t="shared" si="36"/>
        <v>1</v>
      </c>
      <c r="AB41" s="38"/>
      <c r="AC41" s="39">
        <f t="shared" si="46"/>
        <v>-2.2770032528938999E-2</v>
      </c>
      <c r="AD41" s="39">
        <f t="shared" si="37"/>
        <v>1.9107055542391001E-2</v>
      </c>
      <c r="AE41" s="39">
        <f t="shared" si="37"/>
        <v>-4.8720236832105598E-3</v>
      </c>
      <c r="AF41" s="39">
        <f t="shared" si="37"/>
        <v>0</v>
      </c>
      <c r="AG41" s="39">
        <f t="shared" si="37"/>
        <v>0</v>
      </c>
      <c r="AH41" s="38"/>
      <c r="AI41" s="40">
        <v>1</v>
      </c>
      <c r="AJ41" s="39">
        <v>1</v>
      </c>
      <c r="AK41" s="39">
        <f t="shared" si="47"/>
        <v>1</v>
      </c>
      <c r="AL41" s="39">
        <f t="shared" si="38"/>
        <v>1</v>
      </c>
      <c r="AM41" s="39">
        <f t="shared" si="38"/>
        <v>1</v>
      </c>
      <c r="AN41" s="39">
        <f t="shared" si="38"/>
        <v>1</v>
      </c>
      <c r="AO41" s="38"/>
      <c r="AP41" s="39">
        <f t="shared" si="48"/>
        <v>-2.2770032528938999E-2</v>
      </c>
      <c r="AQ41" s="39">
        <f t="shared" si="39"/>
        <v>1.9107055542391001E-2</v>
      </c>
      <c r="AR41" s="39">
        <f t="shared" si="39"/>
        <v>-4.8720236832105598E-3</v>
      </c>
      <c r="AS41" s="39">
        <f t="shared" si="39"/>
        <v>0</v>
      </c>
      <c r="AT41" s="39">
        <f t="shared" si="39"/>
        <v>0</v>
      </c>
      <c r="AU41" s="38"/>
      <c r="AV41" s="40">
        <v>1</v>
      </c>
      <c r="AW41" s="39">
        <v>1</v>
      </c>
      <c r="AX41" s="39">
        <f t="shared" si="49"/>
        <v>1</v>
      </c>
      <c r="AY41" s="39">
        <f t="shared" si="40"/>
        <v>1</v>
      </c>
      <c r="AZ41" s="39">
        <f t="shared" si="40"/>
        <v>1</v>
      </c>
      <c r="BA41" s="39">
        <f t="shared" si="40"/>
        <v>1</v>
      </c>
      <c r="BB41" s="38"/>
      <c r="BC41" s="39">
        <f t="shared" si="50"/>
        <v>-2.2770032528938999E-2</v>
      </c>
      <c r="BD41" s="39">
        <f t="shared" si="41"/>
        <v>1.9107055542391001E-2</v>
      </c>
      <c r="BE41" s="39">
        <f t="shared" si="41"/>
        <v>-4.8720236832105598E-3</v>
      </c>
      <c r="BF41" s="39">
        <f t="shared" si="41"/>
        <v>0</v>
      </c>
      <c r="BG41" s="39">
        <f t="shared" si="41"/>
        <v>0</v>
      </c>
      <c r="BH41" s="38"/>
      <c r="BI41" s="40">
        <v>1</v>
      </c>
      <c r="BJ41" s="39">
        <v>1</v>
      </c>
      <c r="BK41" s="39">
        <f t="shared" si="51"/>
        <v>1</v>
      </c>
      <c r="BL41" s="39">
        <f t="shared" si="42"/>
        <v>1</v>
      </c>
      <c r="BM41" s="39">
        <f t="shared" si="42"/>
        <v>1</v>
      </c>
      <c r="BN41" s="39">
        <f t="shared" si="42"/>
        <v>1</v>
      </c>
      <c r="BO41" s="38"/>
      <c r="BP41" s="39">
        <f t="shared" si="52"/>
        <v>-2.2770032528938999E-2</v>
      </c>
      <c r="BQ41" s="39">
        <f t="shared" si="43"/>
        <v>1.9107055542391001E-2</v>
      </c>
      <c r="BR41" s="39">
        <f t="shared" si="43"/>
        <v>-4.8720236832105598E-3</v>
      </c>
      <c r="BS41" s="39">
        <f t="shared" si="43"/>
        <v>0</v>
      </c>
      <c r="BT41" s="39">
        <f t="shared" si="43"/>
        <v>0</v>
      </c>
    </row>
    <row r="42" spans="1:72">
      <c r="C42" s="51">
        <v>3.1598566603762299E-7</v>
      </c>
      <c r="D42" s="51">
        <v>-3.6663177003930099E-5</v>
      </c>
      <c r="E42" s="51">
        <v>3.4786322656513001E-5</v>
      </c>
      <c r="F42" s="50">
        <v>0</v>
      </c>
      <c r="G42" s="50">
        <v>0</v>
      </c>
      <c r="I42" s="39" t="s">
        <v>72</v>
      </c>
      <c r="J42" s="39">
        <f>J38^2</f>
        <v>3.9112222974304283</v>
      </c>
      <c r="K42" s="39">
        <f t="shared" si="44"/>
        <v>3.9112222974304283</v>
      </c>
      <c r="L42" s="39">
        <f t="shared" si="34"/>
        <v>3.9112222974304283</v>
      </c>
      <c r="M42" s="39">
        <f t="shared" si="34"/>
        <v>3.9112222974304283</v>
      </c>
      <c r="N42" s="39">
        <f t="shared" si="34"/>
        <v>3.9112222974304283</v>
      </c>
      <c r="O42" s="38"/>
      <c r="P42" s="39">
        <f t="shared" si="35"/>
        <v>1.2358901826747558E-6</v>
      </c>
      <c r="Q42" s="39">
        <f t="shared" si="35"/>
        <v>-1.4339783539240992E-4</v>
      </c>
      <c r="R42" s="39">
        <f t="shared" si="35"/>
        <v>1.3605704081976294E-4</v>
      </c>
      <c r="S42" s="39">
        <f t="shared" si="35"/>
        <v>0</v>
      </c>
      <c r="T42" s="39">
        <f t="shared" si="35"/>
        <v>0</v>
      </c>
      <c r="U42" s="38"/>
      <c r="V42" s="39" t="s">
        <v>72</v>
      </c>
      <c r="W42" s="39">
        <f>W38^2</f>
        <v>11769.529831598416</v>
      </c>
      <c r="X42" s="39">
        <f t="shared" si="45"/>
        <v>11769.529831598416</v>
      </c>
      <c r="Y42" s="39">
        <f t="shared" si="36"/>
        <v>11769.529831598416</v>
      </c>
      <c r="Z42" s="39">
        <f t="shared" si="36"/>
        <v>11769.529831598416</v>
      </c>
      <c r="AA42" s="39">
        <f t="shared" si="36"/>
        <v>11769.529831598416</v>
      </c>
      <c r="AB42" s="38"/>
      <c r="AC42" s="39">
        <f t="shared" si="46"/>
        <v>3.7190027227872982E-3</v>
      </c>
      <c r="AD42" s="39">
        <f t="shared" si="37"/>
        <v>-0.43150835546892835</v>
      </c>
      <c r="AE42" s="39">
        <f t="shared" si="37"/>
        <v>0.40941866223743761</v>
      </c>
      <c r="AF42" s="39">
        <f t="shared" si="37"/>
        <v>0</v>
      </c>
      <c r="AG42" s="39">
        <f t="shared" si="37"/>
        <v>0</v>
      </c>
      <c r="AH42" s="38"/>
      <c r="AI42" s="39" t="s">
        <v>72</v>
      </c>
      <c r="AJ42" s="39">
        <f>AJ38^2</f>
        <v>12617.469045728481</v>
      </c>
      <c r="AK42" s="39">
        <f t="shared" si="47"/>
        <v>12617.469045728481</v>
      </c>
      <c r="AL42" s="39">
        <f t="shared" si="38"/>
        <v>12617.469045728481</v>
      </c>
      <c r="AM42" s="39">
        <f t="shared" si="38"/>
        <v>12617.469045728481</v>
      </c>
      <c r="AN42" s="39">
        <f t="shared" si="38"/>
        <v>12617.469045728481</v>
      </c>
      <c r="AO42" s="38"/>
      <c r="AP42" s="39">
        <f t="shared" si="48"/>
        <v>3.9869393601236055E-3</v>
      </c>
      <c r="AQ42" s="39">
        <f t="shared" si="39"/>
        <v>-0.46259650096515231</v>
      </c>
      <c r="AR42" s="39">
        <f t="shared" si="39"/>
        <v>0.43891534933327614</v>
      </c>
      <c r="AS42" s="39">
        <f t="shared" si="39"/>
        <v>0</v>
      </c>
      <c r="AT42" s="39">
        <f t="shared" si="39"/>
        <v>0</v>
      </c>
      <c r="AU42" s="38"/>
      <c r="AV42" s="39" t="s">
        <v>72</v>
      </c>
      <c r="AW42" s="39">
        <f>AW38^2</f>
        <v>10835.214919507203</v>
      </c>
      <c r="AX42" s="39">
        <f t="shared" si="49"/>
        <v>10835.214919507203</v>
      </c>
      <c r="AY42" s="39">
        <f t="shared" si="40"/>
        <v>10835.214919507203</v>
      </c>
      <c r="AZ42" s="39">
        <f t="shared" si="40"/>
        <v>10835.214919507203</v>
      </c>
      <c r="BA42" s="39">
        <f t="shared" si="40"/>
        <v>10835.214919507203</v>
      </c>
      <c r="BB42" s="38"/>
      <c r="BC42" s="39">
        <f t="shared" si="50"/>
        <v>3.4237726030012733E-3</v>
      </c>
      <c r="BD42" s="39">
        <f t="shared" si="41"/>
        <v>-0.39725340246951685</v>
      </c>
      <c r="BE42" s="39">
        <f t="shared" si="41"/>
        <v>0.37691728224264109</v>
      </c>
      <c r="BF42" s="39">
        <f t="shared" si="41"/>
        <v>0</v>
      </c>
      <c r="BG42" s="39">
        <f t="shared" si="41"/>
        <v>0</v>
      </c>
      <c r="BH42" s="38"/>
      <c r="BI42" s="39" t="s">
        <v>72</v>
      </c>
      <c r="BJ42" s="39">
        <f>BJ38^2</f>
        <v>10083.188569516262</v>
      </c>
      <c r="BK42" s="39">
        <f t="shared" si="51"/>
        <v>10083.188569516262</v>
      </c>
      <c r="BL42" s="39">
        <f t="shared" si="42"/>
        <v>10083.188569516262</v>
      </c>
      <c r="BM42" s="39">
        <f t="shared" si="42"/>
        <v>10083.188569516262</v>
      </c>
      <c r="BN42" s="39">
        <f t="shared" si="42"/>
        <v>10083.188569516262</v>
      </c>
      <c r="BO42" s="38"/>
      <c r="BP42" s="39">
        <f t="shared" si="52"/>
        <v>3.1861430559215432E-3</v>
      </c>
      <c r="BQ42" s="39">
        <f t="shared" si="43"/>
        <v>-0.36968172728817944</v>
      </c>
      <c r="BR42" s="39">
        <f t="shared" si="43"/>
        <v>0.35075705098565646</v>
      </c>
      <c r="BS42" s="39">
        <f t="shared" si="43"/>
        <v>0</v>
      </c>
      <c r="BT42" s="39">
        <f t="shared" si="43"/>
        <v>0</v>
      </c>
    </row>
    <row r="43" spans="1:72" s="37" customFormat="1">
      <c r="A43" s="19"/>
      <c r="B43" s="19"/>
      <c r="C43" s="51">
        <v>4.5390753672311396E-6</v>
      </c>
      <c r="D43" s="51">
        <v>-5.5571338383684199E-5</v>
      </c>
      <c r="E43" s="51">
        <v>3.8356636109407698E-5</v>
      </c>
      <c r="F43" s="50">
        <v>0</v>
      </c>
      <c r="G43" s="50">
        <v>0</v>
      </c>
      <c r="H43" s="19"/>
      <c r="I43" s="39" t="s">
        <v>73</v>
      </c>
      <c r="J43" s="39">
        <f t="shared" ref="J43:J44" si="53">J39^2</f>
        <v>3.1153625330022274E-2</v>
      </c>
      <c r="K43" s="39">
        <f t="shared" si="44"/>
        <v>3.1153625330022274E-2</v>
      </c>
      <c r="L43" s="39">
        <f t="shared" si="34"/>
        <v>3.1153625330022274E-2</v>
      </c>
      <c r="M43" s="39">
        <f t="shared" si="34"/>
        <v>3.1153625330022274E-2</v>
      </c>
      <c r="N43" s="39">
        <f t="shared" si="34"/>
        <v>3.1153625330022274E-2</v>
      </c>
      <c r="O43" s="38"/>
      <c r="P43" s="39">
        <f t="shared" si="35"/>
        <v>1.4140865333545218E-7</v>
      </c>
      <c r="Q43" s="39">
        <f t="shared" si="35"/>
        <v>-1.7312486550931832E-6</v>
      </c>
      <c r="R43" s="39">
        <f t="shared" si="35"/>
        <v>1.1949482702724907E-6</v>
      </c>
      <c r="S43" s="39">
        <f t="shared" si="35"/>
        <v>0</v>
      </c>
      <c r="T43" s="39">
        <f t="shared" si="35"/>
        <v>0</v>
      </c>
      <c r="U43" s="38"/>
      <c r="V43" s="39" t="s">
        <v>73</v>
      </c>
      <c r="W43" s="39">
        <f t="shared" ref="W43:W44" si="54">W39^2</f>
        <v>2205.3766566365562</v>
      </c>
      <c r="X43" s="39">
        <f t="shared" si="45"/>
        <v>2205.3766566365562</v>
      </c>
      <c r="Y43" s="39">
        <f t="shared" si="36"/>
        <v>2205.3766566365562</v>
      </c>
      <c r="Z43" s="39">
        <f t="shared" si="36"/>
        <v>2205.3766566365562</v>
      </c>
      <c r="AA43" s="39">
        <f t="shared" si="36"/>
        <v>2205.3766566365562</v>
      </c>
      <c r="AB43" s="38"/>
      <c r="AC43" s="39">
        <f t="shared" si="46"/>
        <v>1.0010370857605559E-2</v>
      </c>
      <c r="AD43" s="39">
        <f t="shared" si="37"/>
        <v>-0.12255573244942818</v>
      </c>
      <c r="AE43" s="39">
        <f t="shared" si="37"/>
        <v>8.4590829902790557E-2</v>
      </c>
      <c r="AF43" s="39">
        <f t="shared" si="37"/>
        <v>0</v>
      </c>
      <c r="AG43" s="39">
        <f t="shared" si="37"/>
        <v>0</v>
      </c>
      <c r="AH43" s="38"/>
      <c r="AI43" s="39" t="s">
        <v>73</v>
      </c>
      <c r="AJ43" s="39">
        <f t="shared" ref="AJ43:AJ44" si="55">AJ39^2</f>
        <v>2159.7694890190851</v>
      </c>
      <c r="AK43" s="39">
        <f t="shared" si="47"/>
        <v>2159.7694890190851</v>
      </c>
      <c r="AL43" s="39">
        <f t="shared" si="38"/>
        <v>2159.7694890190851</v>
      </c>
      <c r="AM43" s="39">
        <f t="shared" si="38"/>
        <v>2159.7694890190851</v>
      </c>
      <c r="AN43" s="39">
        <f t="shared" si="38"/>
        <v>2159.7694890190851</v>
      </c>
      <c r="AO43" s="38"/>
      <c r="AP43" s="39">
        <f t="shared" si="48"/>
        <v>9.8033564865039145E-3</v>
      </c>
      <c r="AQ43" s="39">
        <f t="shared" si="39"/>
        <v>-0.12002128110503629</v>
      </c>
      <c r="AR43" s="39">
        <f t="shared" si="39"/>
        <v>8.2841492370506448E-2</v>
      </c>
      <c r="AS43" s="39">
        <f t="shared" si="39"/>
        <v>0</v>
      </c>
      <c r="AT43" s="39">
        <f t="shared" si="39"/>
        <v>0</v>
      </c>
      <c r="AU43" s="38"/>
      <c r="AV43" s="39" t="s">
        <v>73</v>
      </c>
      <c r="AW43" s="39">
        <f t="shared" ref="AW43:AW44" si="56">AW39^2</f>
        <v>3441.9889720987271</v>
      </c>
      <c r="AX43" s="39">
        <f t="shared" si="49"/>
        <v>3441.9889720987271</v>
      </c>
      <c r="AY43" s="39">
        <f t="shared" si="40"/>
        <v>3441.9889720987271</v>
      </c>
      <c r="AZ43" s="39">
        <f t="shared" si="40"/>
        <v>3441.9889720987271</v>
      </c>
      <c r="BA43" s="39">
        <f t="shared" si="40"/>
        <v>3441.9889720987271</v>
      </c>
      <c r="BB43" s="38"/>
      <c r="BC43" s="39">
        <f t="shared" si="50"/>
        <v>1.5623447357534563E-2</v>
      </c>
      <c r="BD43" s="39">
        <f t="shared" si="41"/>
        <v>-0.19127593388140771</v>
      </c>
      <c r="BE43" s="39">
        <f t="shared" si="41"/>
        <v>0.13202311849538512</v>
      </c>
      <c r="BF43" s="39">
        <f t="shared" si="41"/>
        <v>0</v>
      </c>
      <c r="BG43" s="39">
        <f t="shared" si="41"/>
        <v>0</v>
      </c>
      <c r="BH43" s="38"/>
      <c r="BI43" s="39" t="s">
        <v>73</v>
      </c>
      <c r="BJ43" s="39">
        <f t="shared" ref="BJ43:BJ44" si="57">BJ39^2</f>
        <v>3400.0915167342691</v>
      </c>
      <c r="BK43" s="39">
        <f t="shared" si="51"/>
        <v>3400.0915167342691</v>
      </c>
      <c r="BL43" s="39">
        <f t="shared" si="42"/>
        <v>3400.0915167342691</v>
      </c>
      <c r="BM43" s="39">
        <f t="shared" si="42"/>
        <v>3400.0915167342691</v>
      </c>
      <c r="BN43" s="39">
        <f t="shared" si="42"/>
        <v>3400.0915167342691</v>
      </c>
      <c r="BO43" s="38"/>
      <c r="BP43" s="39">
        <f t="shared" si="52"/>
        <v>1.5433271649940085E-2</v>
      </c>
      <c r="BQ43" s="39">
        <f t="shared" si="43"/>
        <v>-0.18894763621193411</v>
      </c>
      <c r="BR43" s="39">
        <f t="shared" si="43"/>
        <v>0.13041607304606045</v>
      </c>
      <c r="BS43" s="39">
        <f t="shared" si="43"/>
        <v>0</v>
      </c>
      <c r="BT43" s="39">
        <f t="shared" si="43"/>
        <v>0</v>
      </c>
    </row>
    <row r="44" spans="1:72">
      <c r="C44" s="50">
        <v>-1.29662252877159E-4</v>
      </c>
      <c r="D44" s="50">
        <v>4.4549733103287298E-4</v>
      </c>
      <c r="E44" s="50">
        <v>-2.14134637035276E-4</v>
      </c>
      <c r="F44" s="50">
        <v>0</v>
      </c>
      <c r="G44" s="50">
        <v>0</v>
      </c>
      <c r="I44" s="39" t="s">
        <v>74</v>
      </c>
      <c r="J44" s="39">
        <f t="shared" si="53"/>
        <v>0.60033098354363745</v>
      </c>
      <c r="K44" s="39">
        <f t="shared" si="44"/>
        <v>0.60033098354363745</v>
      </c>
      <c r="L44" s="39">
        <f t="shared" si="34"/>
        <v>0.60033098354363745</v>
      </c>
      <c r="M44" s="39">
        <f t="shared" si="34"/>
        <v>0.60033098354363745</v>
      </c>
      <c r="N44" s="39">
        <f t="shared" si="34"/>
        <v>0.60033098354363745</v>
      </c>
      <c r="O44" s="38"/>
      <c r="P44" s="39">
        <f t="shared" si="35"/>
        <v>-7.7840267798228702E-5</v>
      </c>
      <c r="Q44" s="39">
        <f t="shared" si="35"/>
        <v>2.6744585090503008E-4</v>
      </c>
      <c r="R44" s="39">
        <f t="shared" si="35"/>
        <v>-1.2855165726214705E-4</v>
      </c>
      <c r="S44" s="39">
        <f t="shared" si="35"/>
        <v>0</v>
      </c>
      <c r="T44" s="39">
        <f t="shared" si="35"/>
        <v>0</v>
      </c>
      <c r="U44" s="38"/>
      <c r="V44" s="39" t="s">
        <v>74</v>
      </c>
      <c r="W44" s="39">
        <f t="shared" si="54"/>
        <v>548.8309260384666</v>
      </c>
      <c r="X44" s="39">
        <f t="shared" si="45"/>
        <v>548.8309260384666</v>
      </c>
      <c r="Y44" s="39">
        <f t="shared" si="36"/>
        <v>548.8309260384666</v>
      </c>
      <c r="Z44" s="39">
        <f t="shared" si="36"/>
        <v>548.8309260384666</v>
      </c>
      <c r="AA44" s="39">
        <f t="shared" si="36"/>
        <v>548.8309260384666</v>
      </c>
      <c r="AB44" s="38"/>
      <c r="AC44" s="39">
        <f t="shared" si="46"/>
        <v>-7.1162654318805002E-2</v>
      </c>
      <c r="AD44" s="39">
        <f t="shared" si="37"/>
        <v>0.24450271273843699</v>
      </c>
      <c r="AE44" s="39">
        <f t="shared" si="37"/>
        <v>-0.11752371114098145</v>
      </c>
      <c r="AF44" s="39">
        <f t="shared" si="37"/>
        <v>0</v>
      </c>
      <c r="AG44" s="39">
        <f t="shared" si="37"/>
        <v>0</v>
      </c>
      <c r="AH44" s="38"/>
      <c r="AI44" s="39" t="s">
        <v>74</v>
      </c>
      <c r="AJ44" s="39">
        <f t="shared" si="55"/>
        <v>540.90155555558874</v>
      </c>
      <c r="AK44" s="39">
        <f t="shared" si="47"/>
        <v>540.90155555558874</v>
      </c>
      <c r="AL44" s="39">
        <f t="shared" si="38"/>
        <v>540.90155555558874</v>
      </c>
      <c r="AM44" s="39">
        <f t="shared" si="38"/>
        <v>540.90155555558874</v>
      </c>
      <c r="AN44" s="39">
        <f t="shared" si="38"/>
        <v>540.90155555558874</v>
      </c>
      <c r="AO44" s="38"/>
      <c r="AP44" s="39">
        <f t="shared" si="48"/>
        <v>-7.0134514278097415E-2</v>
      </c>
      <c r="AQ44" s="39">
        <f t="shared" si="39"/>
        <v>0.24097019935154407</v>
      </c>
      <c r="AR44" s="39">
        <f t="shared" si="39"/>
        <v>-0.11582575827071218</v>
      </c>
      <c r="AS44" s="39">
        <f t="shared" si="39"/>
        <v>0</v>
      </c>
      <c r="AT44" s="39">
        <f t="shared" si="39"/>
        <v>0</v>
      </c>
      <c r="AU44" s="38"/>
      <c r="AV44" s="39" t="s">
        <v>74</v>
      </c>
      <c r="AW44" s="39">
        <f t="shared" si="56"/>
        <v>1014.8602467096397</v>
      </c>
      <c r="AX44" s="39">
        <f t="shared" si="49"/>
        <v>1014.8602467096397</v>
      </c>
      <c r="AY44" s="39">
        <f t="shared" si="40"/>
        <v>1014.8602467096397</v>
      </c>
      <c r="AZ44" s="39">
        <f t="shared" si="40"/>
        <v>1014.8602467096397</v>
      </c>
      <c r="BA44" s="39">
        <f t="shared" si="40"/>
        <v>1014.8602467096397</v>
      </c>
      <c r="BB44" s="38"/>
      <c r="BC44" s="39">
        <f t="shared" si="50"/>
        <v>-0.13158906594384126</v>
      </c>
      <c r="BD44" s="39">
        <f t="shared" si="41"/>
        <v>0.45211753128050747</v>
      </c>
      <c r="BE44" s="39">
        <f t="shared" si="41"/>
        <v>-0.21731673057069936</v>
      </c>
      <c r="BF44" s="39">
        <f t="shared" si="41"/>
        <v>0</v>
      </c>
      <c r="BG44" s="39">
        <f t="shared" si="41"/>
        <v>0</v>
      </c>
      <c r="BH44" s="38"/>
      <c r="BI44" s="39" t="s">
        <v>74</v>
      </c>
      <c r="BJ44" s="39">
        <f t="shared" si="57"/>
        <v>1013.6726388175998</v>
      </c>
      <c r="BK44" s="39">
        <f t="shared" si="51"/>
        <v>1013.6726388175998</v>
      </c>
      <c r="BL44" s="39">
        <f t="shared" si="42"/>
        <v>1013.6726388175998</v>
      </c>
      <c r="BM44" s="39">
        <f t="shared" si="42"/>
        <v>1013.6726388175998</v>
      </c>
      <c r="BN44" s="39">
        <f t="shared" si="42"/>
        <v>1013.6726388175998</v>
      </c>
      <c r="BO44" s="38"/>
      <c r="BP44" s="39">
        <f t="shared" si="52"/>
        <v>-0.13143507802902468</v>
      </c>
      <c r="BQ44" s="39">
        <f t="shared" si="43"/>
        <v>0.45158845513429013</v>
      </c>
      <c r="BR44" s="39">
        <f t="shared" si="43"/>
        <v>-0.21706242258579717</v>
      </c>
      <c r="BS44" s="39">
        <f t="shared" si="43"/>
        <v>0</v>
      </c>
      <c r="BT44" s="39">
        <f t="shared" si="43"/>
        <v>0</v>
      </c>
    </row>
    <row r="45" spans="1:72">
      <c r="C45" s="51">
        <v>-7.6490551563594804E-8</v>
      </c>
      <c r="D45" s="51">
        <v>1.8335284322937001E-7</v>
      </c>
      <c r="E45" s="51">
        <v>-8.0224843123092395E-8</v>
      </c>
      <c r="F45" s="50">
        <v>0</v>
      </c>
      <c r="G45" s="50">
        <v>0</v>
      </c>
      <c r="I45" s="39" t="s">
        <v>75</v>
      </c>
      <c r="J45" s="39">
        <f>J38^3</f>
        <v>7.7351501822921085</v>
      </c>
      <c r="K45" s="39">
        <f t="shared" si="44"/>
        <v>7.7351501822921085</v>
      </c>
      <c r="L45" s="39">
        <f t="shared" si="34"/>
        <v>7.7351501822921085</v>
      </c>
      <c r="M45" s="39">
        <f t="shared" si="34"/>
        <v>7.7351501822921085</v>
      </c>
      <c r="N45" s="39">
        <f t="shared" si="34"/>
        <v>7.7351501822921085</v>
      </c>
      <c r="O45" s="38"/>
      <c r="P45" s="39">
        <f t="shared" si="35"/>
        <v>-5.9166590387076423E-7</v>
      </c>
      <c r="Q45" s="39">
        <f t="shared" si="35"/>
        <v>1.4182617787294378E-6</v>
      </c>
      <c r="R45" s="39">
        <f t="shared" si="35"/>
        <v>-6.2055120990794391E-7</v>
      </c>
      <c r="S45" s="39">
        <f t="shared" si="35"/>
        <v>0</v>
      </c>
      <c r="T45" s="39">
        <f t="shared" si="35"/>
        <v>0</v>
      </c>
      <c r="U45" s="38"/>
      <c r="V45" s="39" t="s">
        <v>75</v>
      </c>
      <c r="W45" s="39">
        <f>W38^3</f>
        <v>-1276846.4431673004</v>
      </c>
      <c r="X45" s="39">
        <f t="shared" si="45"/>
        <v>-1276846.4431673004</v>
      </c>
      <c r="Y45" s="39">
        <f t="shared" si="36"/>
        <v>-1276846.4431673004</v>
      </c>
      <c r="Z45" s="39">
        <f t="shared" si="36"/>
        <v>-1276846.4431673004</v>
      </c>
      <c r="AA45" s="39">
        <f t="shared" si="36"/>
        <v>-1276846.4431673004</v>
      </c>
      <c r="AB45" s="38"/>
      <c r="AC45" s="39">
        <f t="shared" si="46"/>
        <v>9.7666688699881016E-2</v>
      </c>
      <c r="AD45" s="39">
        <f t="shared" si="37"/>
        <v>-0.23411342572203275</v>
      </c>
      <c r="AE45" s="39">
        <f t="shared" si="37"/>
        <v>0.10243480559537518</v>
      </c>
      <c r="AF45" s="39">
        <f t="shared" si="37"/>
        <v>0</v>
      </c>
      <c r="AG45" s="39">
        <f t="shared" si="37"/>
        <v>0</v>
      </c>
      <c r="AH45" s="38"/>
      <c r="AI45" s="39" t="s">
        <v>75</v>
      </c>
      <c r="AJ45" s="39">
        <f>AJ38^3</f>
        <v>1417288.8547378988</v>
      </c>
      <c r="AK45" s="39">
        <f t="shared" si="47"/>
        <v>1417288.8547378988</v>
      </c>
      <c r="AL45" s="39">
        <f t="shared" si="38"/>
        <v>1417288.8547378988</v>
      </c>
      <c r="AM45" s="39">
        <f t="shared" si="38"/>
        <v>1417288.8547378988</v>
      </c>
      <c r="AN45" s="39">
        <f t="shared" si="38"/>
        <v>1417288.8547378988</v>
      </c>
      <c r="AO45" s="38"/>
      <c r="AP45" s="39">
        <f t="shared" si="48"/>
        <v>-0.10840920622383747</v>
      </c>
      <c r="AQ45" s="39">
        <f t="shared" si="39"/>
        <v>0.25986394119349132</v>
      </c>
      <c r="AR45" s="39">
        <f t="shared" si="39"/>
        <v>-0.11370177603145522</v>
      </c>
      <c r="AS45" s="39">
        <f t="shared" si="39"/>
        <v>0</v>
      </c>
      <c r="AT45" s="39">
        <f t="shared" si="39"/>
        <v>0</v>
      </c>
      <c r="AU45" s="38"/>
      <c r="AV45" s="39" t="s">
        <v>75</v>
      </c>
      <c r="AW45" s="39">
        <f>AW38^3</f>
        <v>1127862.8583465549</v>
      </c>
      <c r="AX45" s="39">
        <f t="shared" si="49"/>
        <v>1127862.8583465549</v>
      </c>
      <c r="AY45" s="39">
        <f t="shared" si="40"/>
        <v>1127862.8583465549</v>
      </c>
      <c r="AZ45" s="39">
        <f t="shared" si="40"/>
        <v>1127862.8583465549</v>
      </c>
      <c r="BA45" s="39">
        <f t="shared" si="40"/>
        <v>1127862.8583465549</v>
      </c>
      <c r="BB45" s="38"/>
      <c r="BC45" s="39">
        <f t="shared" si="50"/>
        <v>-8.6270852123020575E-2</v>
      </c>
      <c r="BD45" s="39">
        <f t="shared" si="41"/>
        <v>0.20679686185064505</v>
      </c>
      <c r="BE45" s="39">
        <f t="shared" si="41"/>
        <v>-9.0482620875214942E-2</v>
      </c>
      <c r="BF45" s="39">
        <f t="shared" si="41"/>
        <v>0</v>
      </c>
      <c r="BG45" s="39">
        <f t="shared" si="41"/>
        <v>0</v>
      </c>
      <c r="BH45" s="38"/>
      <c r="BI45" s="39" t="s">
        <v>75</v>
      </c>
      <c r="BJ45" s="39">
        <f>BJ38^3</f>
        <v>-1012504.2008262733</v>
      </c>
      <c r="BK45" s="39">
        <f t="shared" si="51"/>
        <v>-1012504.2008262733</v>
      </c>
      <c r="BL45" s="39">
        <f t="shared" si="42"/>
        <v>-1012504.2008262733</v>
      </c>
      <c r="BM45" s="39">
        <f t="shared" si="42"/>
        <v>-1012504.2008262733</v>
      </c>
      <c r="BN45" s="39">
        <f t="shared" si="42"/>
        <v>-1012504.2008262733</v>
      </c>
      <c r="BO45" s="38"/>
      <c r="BP45" s="39">
        <f t="shared" si="52"/>
        <v>7.7447004781658405E-2</v>
      </c>
      <c r="BQ45" s="39">
        <f t="shared" si="43"/>
        <v>-0.18564552400317827</v>
      </c>
      <c r="BR45" s="39">
        <f t="shared" si="43"/>
        <v>8.1227990672759806E-2</v>
      </c>
      <c r="BS45" s="39">
        <f t="shared" si="43"/>
        <v>0</v>
      </c>
      <c r="BT45" s="39">
        <f t="shared" si="43"/>
        <v>0</v>
      </c>
    </row>
    <row r="46" spans="1:72">
      <c r="C46" s="51">
        <v>-3.6720584069320701E-8</v>
      </c>
      <c r="D46" s="51">
        <v>2.94186586769588E-7</v>
      </c>
      <c r="E46" s="51">
        <v>-1.37514478189013E-7</v>
      </c>
      <c r="F46" s="50">
        <v>0</v>
      </c>
      <c r="G46" s="50">
        <v>0</v>
      </c>
      <c r="I46" s="39" t="s">
        <v>76</v>
      </c>
      <c r="J46" s="39">
        <f t="shared" ref="J46:J47" si="58">J39^3</f>
        <v>5.4987362476422042E-3</v>
      </c>
      <c r="K46" s="39">
        <f t="shared" si="44"/>
        <v>5.4987362476422042E-3</v>
      </c>
      <c r="L46" s="39">
        <f t="shared" si="34"/>
        <v>5.4987362476422042E-3</v>
      </c>
      <c r="M46" s="39">
        <f t="shared" si="34"/>
        <v>5.4987362476422042E-3</v>
      </c>
      <c r="N46" s="39">
        <f t="shared" si="34"/>
        <v>5.4987362476422042E-3</v>
      </c>
      <c r="O46" s="38"/>
      <c r="P46" s="39">
        <f t="shared" si="35"/>
        <v>-2.0191680665656661E-10</v>
      </c>
      <c r="Q46" s="39">
        <f t="shared" si="35"/>
        <v>1.617654448240072E-9</v>
      </c>
      <c r="R46" s="39">
        <f t="shared" si="35"/>
        <v>-7.5615584579352905E-10</v>
      </c>
      <c r="S46" s="39">
        <f t="shared" si="35"/>
        <v>0</v>
      </c>
      <c r="T46" s="39">
        <f t="shared" si="35"/>
        <v>0</v>
      </c>
      <c r="U46" s="38"/>
      <c r="V46" s="39" t="s">
        <v>76</v>
      </c>
      <c r="W46" s="39">
        <f t="shared" ref="W46:W47" si="59">W39^3</f>
        <v>-103567.65907113576</v>
      </c>
      <c r="X46" s="39">
        <f t="shared" si="45"/>
        <v>-103567.65907113576</v>
      </c>
      <c r="Y46" s="39">
        <f t="shared" si="36"/>
        <v>-103567.65907113576</v>
      </c>
      <c r="Z46" s="39">
        <f t="shared" si="36"/>
        <v>-103567.65907113576</v>
      </c>
      <c r="AA46" s="39">
        <f t="shared" si="36"/>
        <v>-103567.65907113576</v>
      </c>
      <c r="AB46" s="38"/>
      <c r="AC46" s="39">
        <f t="shared" si="46"/>
        <v>3.8030649317843854E-3</v>
      </c>
      <c r="AD46" s="39">
        <f t="shared" si="37"/>
        <v>-3.0468216121853787E-2</v>
      </c>
      <c r="AE46" s="39">
        <f t="shared" si="37"/>
        <v>1.4242052594424832E-2</v>
      </c>
      <c r="AF46" s="39">
        <f t="shared" si="37"/>
        <v>0</v>
      </c>
      <c r="AG46" s="39">
        <f t="shared" si="37"/>
        <v>0</v>
      </c>
      <c r="AH46" s="38"/>
      <c r="AI46" s="39" t="s">
        <v>76</v>
      </c>
      <c r="AJ46" s="39">
        <f t="shared" ref="AJ46:AJ47" si="60">AJ39^3</f>
        <v>-100371.65898901394</v>
      </c>
      <c r="AK46" s="39">
        <f t="shared" si="47"/>
        <v>-100371.65898901394</v>
      </c>
      <c r="AL46" s="39">
        <f t="shared" si="38"/>
        <v>-100371.65898901394</v>
      </c>
      <c r="AM46" s="39">
        <f t="shared" si="38"/>
        <v>-100371.65898901394</v>
      </c>
      <c r="AN46" s="39">
        <f t="shared" si="38"/>
        <v>-100371.65898901394</v>
      </c>
      <c r="AO46" s="38"/>
      <c r="AP46" s="39">
        <f t="shared" si="48"/>
        <v>3.6857059420832756E-3</v>
      </c>
      <c r="AQ46" s="39">
        <f t="shared" si="39"/>
        <v>-2.9527995766379048E-2</v>
      </c>
      <c r="AR46" s="39">
        <f t="shared" si="39"/>
        <v>1.3802556310839809E-2</v>
      </c>
      <c r="AS46" s="39">
        <f t="shared" si="39"/>
        <v>0</v>
      </c>
      <c r="AT46" s="39">
        <f t="shared" si="39"/>
        <v>0</v>
      </c>
      <c r="AU46" s="38"/>
      <c r="AV46" s="39" t="s">
        <v>76</v>
      </c>
      <c r="AW46" s="39">
        <f t="shared" ref="AW46:AW47" si="61">AW39^3</f>
        <v>201936.21501497491</v>
      </c>
      <c r="AX46" s="39">
        <f t="shared" si="49"/>
        <v>201936.21501497491</v>
      </c>
      <c r="AY46" s="39">
        <f t="shared" si="40"/>
        <v>201936.21501497491</v>
      </c>
      <c r="AZ46" s="39">
        <f t="shared" si="40"/>
        <v>201936.21501497491</v>
      </c>
      <c r="BA46" s="39">
        <f t="shared" si="40"/>
        <v>201936.21501497491</v>
      </c>
      <c r="BB46" s="38"/>
      <c r="BC46" s="39">
        <f t="shared" si="50"/>
        <v>-7.4152157600978078E-3</v>
      </c>
      <c r="BD46" s="39">
        <f t="shared" si="41"/>
        <v>5.9406925840425097E-2</v>
      </c>
      <c r="BE46" s="39">
        <f t="shared" si="41"/>
        <v>-2.7769153235248607E-2</v>
      </c>
      <c r="BF46" s="39">
        <f t="shared" si="41"/>
        <v>0</v>
      </c>
      <c r="BG46" s="39">
        <f t="shared" si="41"/>
        <v>0</v>
      </c>
      <c r="BH46" s="38"/>
      <c r="BI46" s="39" t="s">
        <v>76</v>
      </c>
      <c r="BJ46" s="39">
        <f t="shared" ref="BJ46:BJ47" si="62">BJ39^3</f>
        <v>198260.36892372969</v>
      </c>
      <c r="BK46" s="39">
        <f t="shared" si="51"/>
        <v>198260.36892372969</v>
      </c>
      <c r="BL46" s="39">
        <f t="shared" si="42"/>
        <v>198260.36892372969</v>
      </c>
      <c r="BM46" s="39">
        <f t="shared" si="42"/>
        <v>198260.36892372969</v>
      </c>
      <c r="BN46" s="39">
        <f t="shared" si="42"/>
        <v>198260.36892372969</v>
      </c>
      <c r="BO46" s="38"/>
      <c r="BP46" s="39">
        <f t="shared" si="52"/>
        <v>-7.2802365446783535E-3</v>
      </c>
      <c r="BQ46" s="39">
        <f t="shared" si="43"/>
        <v>5.8325541225351336E-2</v>
      </c>
      <c r="BR46" s="39">
        <f t="shared" si="43"/>
        <v>-2.72636711781079E-2</v>
      </c>
      <c r="BS46" s="39">
        <f t="shared" si="43"/>
        <v>0</v>
      </c>
      <c r="BT46" s="39">
        <f t="shared" si="43"/>
        <v>0</v>
      </c>
    </row>
    <row r="47" spans="1:72">
      <c r="C47" s="51">
        <v>2.3450942623276899E-6</v>
      </c>
      <c r="D47" s="51">
        <v>-7.8005421886501506E-6</v>
      </c>
      <c r="E47" s="51">
        <v>3.60965875401883E-6</v>
      </c>
      <c r="F47" s="50">
        <v>0</v>
      </c>
      <c r="G47" s="50">
        <v>0</v>
      </c>
      <c r="I47" s="39" t="s">
        <v>77</v>
      </c>
      <c r="J47" s="39">
        <f t="shared" si="58"/>
        <v>0.46514262270144502</v>
      </c>
      <c r="K47" s="39">
        <f t="shared" si="44"/>
        <v>0.46514262270144502</v>
      </c>
      <c r="L47" s="39">
        <f t="shared" si="34"/>
        <v>0.46514262270144502</v>
      </c>
      <c r="M47" s="39">
        <f t="shared" si="34"/>
        <v>0.46514262270144502</v>
      </c>
      <c r="N47" s="39">
        <f t="shared" si="34"/>
        <v>0.46514262270144502</v>
      </c>
      <c r="O47" s="38"/>
      <c r="P47" s="39">
        <f t="shared" si="35"/>
        <v>1.0908032956612121E-6</v>
      </c>
      <c r="Q47" s="39">
        <f t="shared" si="35"/>
        <v>-3.6283646521220011E-6</v>
      </c>
      <c r="R47" s="39">
        <f t="shared" si="35"/>
        <v>1.6790061399015487E-6</v>
      </c>
      <c r="S47" s="39">
        <f t="shared" si="35"/>
        <v>0</v>
      </c>
      <c r="T47" s="39">
        <f t="shared" si="35"/>
        <v>0</v>
      </c>
      <c r="U47" s="38"/>
      <c r="V47" s="39" t="s">
        <v>77</v>
      </c>
      <c r="W47" s="39">
        <f t="shared" si="59"/>
        <v>12857.539379409882</v>
      </c>
      <c r="X47" s="39">
        <f t="shared" si="45"/>
        <v>12857.539379409882</v>
      </c>
      <c r="Y47" s="39">
        <f t="shared" si="36"/>
        <v>12857.539379409882</v>
      </c>
      <c r="Z47" s="39">
        <f t="shared" si="36"/>
        <v>12857.539379409882</v>
      </c>
      <c r="AA47" s="39">
        <f t="shared" si="36"/>
        <v>12857.539379409882</v>
      </c>
      <c r="AB47" s="38"/>
      <c r="AC47" s="39">
        <f t="shared" si="46"/>
        <v>3.015214182630644E-2</v>
      </c>
      <c r="AD47" s="39">
        <f t="shared" si="37"/>
        <v>-0.10029577837131745</v>
      </c>
      <c r="AE47" s="39">
        <f t="shared" si="37"/>
        <v>4.6411329576028712E-2</v>
      </c>
      <c r="AF47" s="39">
        <f t="shared" si="37"/>
        <v>0</v>
      </c>
      <c r="AG47" s="39">
        <f t="shared" si="37"/>
        <v>0</v>
      </c>
      <c r="AH47" s="38"/>
      <c r="AI47" s="39" t="s">
        <v>77</v>
      </c>
      <c r="AJ47" s="39">
        <f t="shared" si="60"/>
        <v>12579.904541479465</v>
      </c>
      <c r="AK47" s="39">
        <f t="shared" si="47"/>
        <v>12579.904541479465</v>
      </c>
      <c r="AL47" s="39">
        <f t="shared" si="38"/>
        <v>12579.904541479465</v>
      </c>
      <c r="AM47" s="39">
        <f t="shared" si="38"/>
        <v>12579.904541479465</v>
      </c>
      <c r="AN47" s="39">
        <f t="shared" si="38"/>
        <v>12579.904541479465</v>
      </c>
      <c r="AO47" s="38"/>
      <c r="AP47" s="39">
        <f t="shared" si="48"/>
        <v>2.9501061960853545E-2</v>
      </c>
      <c r="AQ47" s="39">
        <f t="shared" si="39"/>
        <v>-9.8130076105002198E-2</v>
      </c>
      <c r="AR47" s="39">
        <f t="shared" si="39"/>
        <v>4.5409162552872591E-2</v>
      </c>
      <c r="AS47" s="39">
        <f t="shared" si="39"/>
        <v>0</v>
      </c>
      <c r="AT47" s="39">
        <f t="shared" si="39"/>
        <v>0</v>
      </c>
      <c r="AU47" s="38"/>
      <c r="AV47" s="39" t="s">
        <v>77</v>
      </c>
      <c r="AW47" s="39">
        <f t="shared" si="61"/>
        <v>32330.272230038936</v>
      </c>
      <c r="AX47" s="39">
        <f t="shared" si="49"/>
        <v>32330.272230038936</v>
      </c>
      <c r="AY47" s="39">
        <f t="shared" si="40"/>
        <v>32330.272230038936</v>
      </c>
      <c r="AZ47" s="39">
        <f t="shared" si="40"/>
        <v>32330.272230038936</v>
      </c>
      <c r="BA47" s="39">
        <f t="shared" si="40"/>
        <v>32330.272230038936</v>
      </c>
      <c r="BB47" s="38"/>
      <c r="BC47" s="39">
        <f t="shared" si="50"/>
        <v>7.5817535906156558E-2</v>
      </c>
      <c r="BD47" s="39">
        <f t="shared" si="41"/>
        <v>-0.25219365250096309</v>
      </c>
      <c r="BE47" s="39">
        <f t="shared" si="41"/>
        <v>0.11670125017497193</v>
      </c>
      <c r="BF47" s="39">
        <f t="shared" si="41"/>
        <v>0</v>
      </c>
      <c r="BG47" s="39">
        <f t="shared" si="41"/>
        <v>0</v>
      </c>
      <c r="BH47" s="38"/>
      <c r="BI47" s="39" t="s">
        <v>77</v>
      </c>
      <c r="BJ47" s="39">
        <f t="shared" si="62"/>
        <v>32273.538628216716</v>
      </c>
      <c r="BK47" s="39">
        <f t="shared" si="51"/>
        <v>32273.538628216716</v>
      </c>
      <c r="BL47" s="39">
        <f t="shared" si="42"/>
        <v>32273.538628216716</v>
      </c>
      <c r="BM47" s="39">
        <f t="shared" si="42"/>
        <v>32273.538628216716</v>
      </c>
      <c r="BN47" s="39">
        <f t="shared" si="42"/>
        <v>32273.538628216716</v>
      </c>
      <c r="BO47" s="38"/>
      <c r="BP47" s="39">
        <f t="shared" si="52"/>
        <v>7.568449026204209E-2</v>
      </c>
      <c r="BQ47" s="39">
        <f t="shared" si="43"/>
        <v>-0.25175109964643483</v>
      </c>
      <c r="BR47" s="39">
        <f t="shared" si="43"/>
        <v>0.11649646123250733</v>
      </c>
      <c r="BS47" s="39">
        <f t="shared" si="43"/>
        <v>0</v>
      </c>
      <c r="BT47" s="39">
        <f t="shared" si="43"/>
        <v>0</v>
      </c>
    </row>
    <row r="48" spans="1:72">
      <c r="C48" s="51">
        <v>-3.4341569213322698E-6</v>
      </c>
      <c r="D48" s="51">
        <v>1.1134873917302499E-5</v>
      </c>
      <c r="E48" s="51">
        <v>-4.1109211662460502E-6</v>
      </c>
      <c r="F48" s="50">
        <v>0</v>
      </c>
      <c r="G48" s="50">
        <v>0</v>
      </c>
      <c r="I48" s="39" t="s">
        <v>78</v>
      </c>
      <c r="J48" s="39">
        <f>J38*J39</f>
        <v>0.34906840882064433</v>
      </c>
      <c r="K48" s="39">
        <f t="shared" si="44"/>
        <v>0.34906840882064433</v>
      </c>
      <c r="L48" s="39">
        <f t="shared" si="34"/>
        <v>0.34906840882064433</v>
      </c>
      <c r="M48" s="39">
        <f t="shared" si="34"/>
        <v>0.34906840882064433</v>
      </c>
      <c r="N48" s="39">
        <f t="shared" si="34"/>
        <v>0.34906840882064433</v>
      </c>
      <c r="O48" s="38"/>
      <c r="P48" s="39">
        <f t="shared" si="35"/>
        <v>-1.1987556921698581E-6</v>
      </c>
      <c r="Q48" s="39">
        <f t="shared" si="35"/>
        <v>3.8868327207312782E-6</v>
      </c>
      <c r="R48" s="39">
        <f t="shared" si="35"/>
        <v>-1.4349927102886162E-6</v>
      </c>
      <c r="S48" s="39">
        <f t="shared" si="35"/>
        <v>0</v>
      </c>
      <c r="T48" s="39">
        <f t="shared" si="35"/>
        <v>0</v>
      </c>
      <c r="U48" s="38"/>
      <c r="V48" s="39" t="s">
        <v>78</v>
      </c>
      <c r="W48" s="39">
        <f>W38*W39</f>
        <v>5094.7273087177809</v>
      </c>
      <c r="X48" s="39">
        <f t="shared" si="45"/>
        <v>5094.7273087177809</v>
      </c>
      <c r="Y48" s="39">
        <f t="shared" si="36"/>
        <v>5094.7273087177809</v>
      </c>
      <c r="Z48" s="39">
        <f t="shared" si="36"/>
        <v>5094.7273087177809</v>
      </c>
      <c r="AA48" s="39">
        <f t="shared" si="36"/>
        <v>5094.7273087177809</v>
      </c>
      <c r="AB48" s="38"/>
      <c r="AC48" s="39">
        <f t="shared" si="46"/>
        <v>-1.7496093049533694E-2</v>
      </c>
      <c r="AD48" s="39">
        <f t="shared" si="37"/>
        <v>5.6729146225610379E-2</v>
      </c>
      <c r="AE48" s="39">
        <f t="shared" si="37"/>
        <v>-2.0944022329659702E-2</v>
      </c>
      <c r="AF48" s="39">
        <f t="shared" si="37"/>
        <v>0</v>
      </c>
      <c r="AG48" s="39">
        <f t="shared" si="37"/>
        <v>0</v>
      </c>
      <c r="AH48" s="38"/>
      <c r="AI48" s="39" t="s">
        <v>78</v>
      </c>
      <c r="AJ48" s="39">
        <f>AJ38*AJ39</f>
        <v>-5220.2322432634282</v>
      </c>
      <c r="AK48" s="39">
        <f t="shared" si="47"/>
        <v>-5220.2322432634282</v>
      </c>
      <c r="AL48" s="39">
        <f t="shared" si="38"/>
        <v>-5220.2322432634282</v>
      </c>
      <c r="AM48" s="39">
        <f t="shared" si="38"/>
        <v>-5220.2322432634282</v>
      </c>
      <c r="AN48" s="39">
        <f t="shared" si="38"/>
        <v>-5220.2322432634282</v>
      </c>
      <c r="AO48" s="38"/>
      <c r="AP48" s="39">
        <f t="shared" si="48"/>
        <v>1.7927096689164982E-2</v>
      </c>
      <c r="AQ48" s="39">
        <f t="shared" si="39"/>
        <v>-5.8126627847775461E-2</v>
      </c>
      <c r="AR48" s="39">
        <f t="shared" si="39"/>
        <v>2.1459963221551727E-2</v>
      </c>
      <c r="AS48" s="39">
        <f t="shared" si="39"/>
        <v>0</v>
      </c>
      <c r="AT48" s="39">
        <f t="shared" si="39"/>
        <v>0</v>
      </c>
      <c r="AU48" s="38"/>
      <c r="AV48" s="39" t="s">
        <v>78</v>
      </c>
      <c r="AW48" s="39">
        <f>AW38*AW39</f>
        <v>6106.937879433799</v>
      </c>
      <c r="AX48" s="39">
        <f t="shared" si="49"/>
        <v>6106.937879433799</v>
      </c>
      <c r="AY48" s="39">
        <f t="shared" si="40"/>
        <v>6106.937879433799</v>
      </c>
      <c r="AZ48" s="39">
        <f t="shared" si="40"/>
        <v>6106.937879433799</v>
      </c>
      <c r="BA48" s="39">
        <f t="shared" si="40"/>
        <v>6106.937879433799</v>
      </c>
      <c r="BB48" s="38"/>
      <c r="BC48" s="39">
        <f t="shared" si="50"/>
        <v>-2.0972182986803797E-2</v>
      </c>
      <c r="BD48" s="39">
        <f t="shared" si="41"/>
        <v>6.7999983308294043E-2</v>
      </c>
      <c r="BE48" s="39">
        <f t="shared" si="41"/>
        <v>-2.5105140189514173E-2</v>
      </c>
      <c r="BF48" s="39">
        <f t="shared" si="41"/>
        <v>0</v>
      </c>
      <c r="BG48" s="39">
        <f t="shared" si="41"/>
        <v>0</v>
      </c>
      <c r="BH48" s="38"/>
      <c r="BI48" s="39" t="s">
        <v>78</v>
      </c>
      <c r="BJ48" s="39">
        <f>BJ38*BJ39</f>
        <v>-5855.2338908744023</v>
      </c>
      <c r="BK48" s="39">
        <f t="shared" si="51"/>
        <v>-5855.2338908744023</v>
      </c>
      <c r="BL48" s="39">
        <f t="shared" si="42"/>
        <v>-5855.2338908744023</v>
      </c>
      <c r="BM48" s="39">
        <f t="shared" si="42"/>
        <v>-5855.2338908744023</v>
      </c>
      <c r="BN48" s="39">
        <f t="shared" si="42"/>
        <v>-5855.2338908744023</v>
      </c>
      <c r="BO48" s="38"/>
      <c r="BP48" s="39">
        <f t="shared" si="52"/>
        <v>2.0107791992365606E-2</v>
      </c>
      <c r="BQ48" s="39">
        <f t="shared" si="43"/>
        <v>-6.5197291131203011E-2</v>
      </c>
      <c r="BR48" s="39">
        <f t="shared" si="43"/>
        <v>2.4070404935316796E-2</v>
      </c>
      <c r="BS48" s="39">
        <f t="shared" si="43"/>
        <v>0</v>
      </c>
      <c r="BT48" s="39">
        <f t="shared" si="43"/>
        <v>0</v>
      </c>
    </row>
    <row r="49" spans="1:72">
      <c r="C49" s="51">
        <v>5.1727618292588297E-6</v>
      </c>
      <c r="D49" s="51">
        <v>-7.6791387481847393E-5</v>
      </c>
      <c r="E49" s="51">
        <v>4.1767692486727799E-5</v>
      </c>
      <c r="F49" s="50">
        <v>0</v>
      </c>
      <c r="G49" s="50">
        <v>0</v>
      </c>
      <c r="I49" s="40" t="s">
        <v>79</v>
      </c>
      <c r="J49" s="39">
        <f>J39*J40</f>
        <v>0.13675703468312791</v>
      </c>
      <c r="K49" s="39">
        <f t="shared" si="44"/>
        <v>0.13675703468312791</v>
      </c>
      <c r="L49" s="39">
        <f t="shared" si="34"/>
        <v>0.13675703468312791</v>
      </c>
      <c r="M49" s="39">
        <f t="shared" si="34"/>
        <v>0.13675703468312791</v>
      </c>
      <c r="N49" s="39">
        <f t="shared" si="34"/>
        <v>0.13675703468312791</v>
      </c>
      <c r="O49" s="38"/>
      <c r="P49" s="39">
        <f t="shared" si="35"/>
        <v>7.0741156889150994E-7</v>
      </c>
      <c r="Q49" s="39">
        <f t="shared" si="35"/>
        <v>-1.0501762441220519E-5</v>
      </c>
      <c r="R49" s="39">
        <f t="shared" si="35"/>
        <v>5.7120257700416552E-6</v>
      </c>
      <c r="S49" s="39">
        <f t="shared" si="35"/>
        <v>0</v>
      </c>
      <c r="T49" s="39">
        <f t="shared" si="35"/>
        <v>0</v>
      </c>
      <c r="U49" s="38"/>
      <c r="V49" s="40" t="s">
        <v>79</v>
      </c>
      <c r="W49" s="39">
        <f>W39*W40</f>
        <v>-1100.1722195753985</v>
      </c>
      <c r="X49" s="39">
        <f t="shared" si="45"/>
        <v>-1100.1722195753985</v>
      </c>
      <c r="Y49" s="39">
        <f t="shared" si="36"/>
        <v>-1100.1722195753985</v>
      </c>
      <c r="Z49" s="39">
        <f t="shared" si="36"/>
        <v>-1100.1722195753985</v>
      </c>
      <c r="AA49" s="39">
        <f t="shared" si="36"/>
        <v>-1100.1722195753985</v>
      </c>
      <c r="AB49" s="38"/>
      <c r="AC49" s="39">
        <f t="shared" si="46"/>
        <v>-5.690928863030585E-3</v>
      </c>
      <c r="AD49" s="39">
        <f t="shared" si="37"/>
        <v>8.4483751210178509E-2</v>
      </c>
      <c r="AE49" s="39">
        <f t="shared" si="37"/>
        <v>-4.5951654949666014E-2</v>
      </c>
      <c r="AF49" s="39">
        <f t="shared" si="37"/>
        <v>0</v>
      </c>
      <c r="AG49" s="39">
        <f t="shared" si="37"/>
        <v>0</v>
      </c>
      <c r="AH49" s="38"/>
      <c r="AI49" s="40" t="s">
        <v>79</v>
      </c>
      <c r="AJ49" s="39">
        <f>AJ39*AJ40</f>
        <v>-1080.8435022018323</v>
      </c>
      <c r="AK49" s="39">
        <f t="shared" si="47"/>
        <v>-1080.8435022018323</v>
      </c>
      <c r="AL49" s="39">
        <f t="shared" si="38"/>
        <v>-1080.8435022018323</v>
      </c>
      <c r="AM49" s="39">
        <f t="shared" si="38"/>
        <v>-1080.8435022018323</v>
      </c>
      <c r="AN49" s="39">
        <f t="shared" si="38"/>
        <v>-1080.8435022018323</v>
      </c>
      <c r="AO49" s="38"/>
      <c r="AP49" s="39">
        <f t="shared" si="48"/>
        <v>-5.5909460115920696E-3</v>
      </c>
      <c r="AQ49" s="39">
        <f t="shared" si="39"/>
        <v>8.2999472184817874E-2</v>
      </c>
      <c r="AR49" s="39">
        <f t="shared" si="39"/>
        <v>-4.5144339026244033E-2</v>
      </c>
      <c r="AS49" s="39">
        <f t="shared" si="39"/>
        <v>0</v>
      </c>
      <c r="AT49" s="39">
        <f t="shared" si="39"/>
        <v>0</v>
      </c>
      <c r="AU49" s="38"/>
      <c r="AV49" s="40" t="s">
        <v>79</v>
      </c>
      <c r="AW49" s="39">
        <f>AW39*AW40</f>
        <v>1868.9937874150287</v>
      </c>
      <c r="AX49" s="39">
        <f t="shared" si="49"/>
        <v>1868.9937874150287</v>
      </c>
      <c r="AY49" s="39">
        <f t="shared" si="40"/>
        <v>1868.9937874150287</v>
      </c>
      <c r="AZ49" s="39">
        <f t="shared" si="40"/>
        <v>1868.9937874150287</v>
      </c>
      <c r="BA49" s="39">
        <f t="shared" si="40"/>
        <v>1868.9937874150287</v>
      </c>
      <c r="BB49" s="38"/>
      <c r="BC49" s="39">
        <f t="shared" si="50"/>
        <v>9.6678597226623527E-3</v>
      </c>
      <c r="BD49" s="39">
        <f t="shared" si="41"/>
        <v>-0.14352262613055297</v>
      </c>
      <c r="BE49" s="39">
        <f t="shared" si="41"/>
        <v>7.806355777235563E-2</v>
      </c>
      <c r="BF49" s="39">
        <f t="shared" si="41"/>
        <v>0</v>
      </c>
      <c r="BG49" s="39">
        <f t="shared" si="41"/>
        <v>0</v>
      </c>
      <c r="BH49" s="38"/>
      <c r="BI49" s="40" t="s">
        <v>79</v>
      </c>
      <c r="BJ49" s="39">
        <f>BJ39*BJ40</f>
        <v>1856.496630750878</v>
      </c>
      <c r="BK49" s="39">
        <f t="shared" si="51"/>
        <v>1856.496630750878</v>
      </c>
      <c r="BL49" s="39">
        <f t="shared" si="42"/>
        <v>1856.496630750878</v>
      </c>
      <c r="BM49" s="39">
        <f t="shared" si="42"/>
        <v>1856.496630750878</v>
      </c>
      <c r="BN49" s="39">
        <f t="shared" si="42"/>
        <v>1856.496630750878</v>
      </c>
      <c r="BO49" s="38"/>
      <c r="BP49" s="39">
        <f t="shared" si="52"/>
        <v>9.6032149076957663E-3</v>
      </c>
      <c r="BQ49" s="39">
        <f t="shared" si="43"/>
        <v>-0.14256295213073483</v>
      </c>
      <c r="BR49" s="39">
        <f t="shared" si="43"/>
        <v>7.754158037584892E-2</v>
      </c>
      <c r="BS49" s="39">
        <f t="shared" si="43"/>
        <v>0</v>
      </c>
      <c r="BT49" s="39">
        <f t="shared" si="43"/>
        <v>0</v>
      </c>
    </row>
    <row r="50" spans="1:72">
      <c r="C50" s="51">
        <v>2.5337386203755599E-5</v>
      </c>
      <c r="D50" s="51">
        <v>-8.7426470221092206E-5</v>
      </c>
      <c r="E50" s="51">
        <v>3.8072520985512399E-5</v>
      </c>
      <c r="F50" s="50">
        <v>0</v>
      </c>
      <c r="G50" s="50">
        <v>0</v>
      </c>
      <c r="I50" s="40" t="s">
        <v>80</v>
      </c>
      <c r="J50" s="39">
        <f>J40*J38</f>
        <v>1.5323276179310397</v>
      </c>
      <c r="K50" s="39">
        <f t="shared" si="44"/>
        <v>1.5323276179310397</v>
      </c>
      <c r="L50" s="39">
        <f t="shared" si="34"/>
        <v>1.5323276179310397</v>
      </c>
      <c r="M50" s="39">
        <f t="shared" si="34"/>
        <v>1.5323276179310397</v>
      </c>
      <c r="N50" s="39">
        <f t="shared" si="34"/>
        <v>1.5323276179310397</v>
      </c>
      <c r="O50" s="38"/>
      <c r="P50" s="39">
        <f t="shared" si="35"/>
        <v>3.8825176646199602E-5</v>
      </c>
      <c r="Q50" s="39">
        <f t="shared" si="35"/>
        <v>-1.3396599485800519E-4</v>
      </c>
      <c r="R50" s="39">
        <f t="shared" si="35"/>
        <v>5.8339575390359733E-5</v>
      </c>
      <c r="S50" s="39">
        <f t="shared" si="35"/>
        <v>0</v>
      </c>
      <c r="T50" s="39">
        <f t="shared" si="35"/>
        <v>0</v>
      </c>
      <c r="U50" s="38"/>
      <c r="V50" s="40" t="s">
        <v>80</v>
      </c>
      <c r="W50" s="39">
        <f>W40*W38</f>
        <v>-2541.5510926427423</v>
      </c>
      <c r="X50" s="39">
        <f t="shared" si="45"/>
        <v>-2541.5510926427423</v>
      </c>
      <c r="Y50" s="39">
        <f t="shared" si="36"/>
        <v>-2541.5510926427423</v>
      </c>
      <c r="Z50" s="39">
        <f t="shared" si="36"/>
        <v>-2541.5510926427423</v>
      </c>
      <c r="AA50" s="39">
        <f t="shared" si="36"/>
        <v>-2541.5510926427423</v>
      </c>
      <c r="AB50" s="38"/>
      <c r="AC50" s="39">
        <f t="shared" si="46"/>
        <v>-6.4396261590866186E-2</v>
      </c>
      <c r="AD50" s="39">
        <f t="shared" si="37"/>
        <v>0.22219884091631506</v>
      </c>
      <c r="AE50" s="39">
        <f t="shared" si="37"/>
        <v>-9.6763257310392772E-2</v>
      </c>
      <c r="AF50" s="39">
        <f t="shared" si="37"/>
        <v>0</v>
      </c>
      <c r="AG50" s="39">
        <f t="shared" si="37"/>
        <v>0</v>
      </c>
      <c r="AH50" s="38"/>
      <c r="AI50" s="40" t="s">
        <v>80</v>
      </c>
      <c r="AJ50" s="39">
        <f>AJ40*AJ38</f>
        <v>2612.4334697766039</v>
      </c>
      <c r="AK50" s="39">
        <f t="shared" si="47"/>
        <v>2612.4334697766039</v>
      </c>
      <c r="AL50" s="39">
        <f t="shared" si="38"/>
        <v>2612.4334697766039</v>
      </c>
      <c r="AM50" s="39">
        <f t="shared" si="38"/>
        <v>2612.4334697766039</v>
      </c>
      <c r="AN50" s="39">
        <f t="shared" si="38"/>
        <v>2612.4334697766039</v>
      </c>
      <c r="AO50" s="38"/>
      <c r="AP50" s="39">
        <f t="shared" si="48"/>
        <v>6.6192235755347092E-2</v>
      </c>
      <c r="AQ50" s="39">
        <f t="shared" si="39"/>
        <v>-0.22839583695000884</v>
      </c>
      <c r="AR50" s="39">
        <f t="shared" si="39"/>
        <v>9.9461928101324718E-2</v>
      </c>
      <c r="AS50" s="39">
        <f t="shared" si="39"/>
        <v>0</v>
      </c>
      <c r="AT50" s="39">
        <f t="shared" si="39"/>
        <v>0</v>
      </c>
      <c r="AU50" s="38"/>
      <c r="AV50" s="40" t="s">
        <v>80</v>
      </c>
      <c r="AW50" s="39">
        <f>AW40*AW38</f>
        <v>3316.0562248494898</v>
      </c>
      <c r="AX50" s="39">
        <f t="shared" si="49"/>
        <v>3316.0562248494898</v>
      </c>
      <c r="AY50" s="39">
        <f t="shared" si="40"/>
        <v>3316.0562248494898</v>
      </c>
      <c r="AZ50" s="39">
        <f t="shared" si="40"/>
        <v>3316.0562248494898</v>
      </c>
      <c r="BA50" s="39">
        <f t="shared" si="40"/>
        <v>3316.0562248494898</v>
      </c>
      <c r="BB50" s="38"/>
      <c r="BC50" s="39">
        <f t="shared" si="50"/>
        <v>8.4020197242379344E-2</v>
      </c>
      <c r="BD50" s="39">
        <f t="shared" si="41"/>
        <v>-0.28991109079327138</v>
      </c>
      <c r="BE50" s="39">
        <f t="shared" si="41"/>
        <v>0.12625062020972122</v>
      </c>
      <c r="BF50" s="39">
        <f t="shared" si="41"/>
        <v>0</v>
      </c>
      <c r="BG50" s="39">
        <f t="shared" si="41"/>
        <v>0</v>
      </c>
      <c r="BH50" s="38"/>
      <c r="BI50" s="40" t="s">
        <v>80</v>
      </c>
      <c r="BJ50" s="39">
        <f>BJ40*BJ38</f>
        <v>-3197.0380612305835</v>
      </c>
      <c r="BK50" s="39">
        <f t="shared" si="51"/>
        <v>-3197.0380612305835</v>
      </c>
      <c r="BL50" s="39">
        <f t="shared" si="42"/>
        <v>-3197.0380612305835</v>
      </c>
      <c r="BM50" s="39">
        <f t="shared" si="42"/>
        <v>-3197.0380612305835</v>
      </c>
      <c r="BN50" s="39">
        <f t="shared" si="42"/>
        <v>-3197.0380612305835</v>
      </c>
      <c r="BO50" s="38"/>
      <c r="BP50" s="39">
        <f t="shared" si="52"/>
        <v>-8.100458806550534E-2</v>
      </c>
      <c r="BQ50" s="39">
        <f t="shared" si="43"/>
        <v>0.27950575285587398</v>
      </c>
      <c r="BR50" s="39">
        <f t="shared" si="43"/>
        <v>-0.12171929867768326</v>
      </c>
      <c r="BS50" s="39">
        <f t="shared" si="43"/>
        <v>0</v>
      </c>
      <c r="BT50" s="39">
        <f t="shared" si="43"/>
        <v>0</v>
      </c>
    </row>
    <row r="51" spans="1:72">
      <c r="C51" s="50">
        <v>0</v>
      </c>
      <c r="D51" s="50">
        <v>0</v>
      </c>
      <c r="E51" s="50">
        <v>0</v>
      </c>
      <c r="F51" s="50">
        <v>0.99975688507050697</v>
      </c>
      <c r="G51" s="51">
        <v>6.2805256995843598E-5</v>
      </c>
      <c r="I51" s="40" t="s">
        <v>81</v>
      </c>
      <c r="J51" s="39">
        <f>F60</f>
        <v>1.3636623999342986E-2</v>
      </c>
      <c r="K51" s="39">
        <f t="shared" si="44"/>
        <v>1.3636623999342986E-2</v>
      </c>
      <c r="L51" s="39">
        <f t="shared" si="34"/>
        <v>1.3636623999342986E-2</v>
      </c>
      <c r="M51" s="39">
        <f t="shared" si="34"/>
        <v>1.3636623999342986E-2</v>
      </c>
      <c r="N51" s="39">
        <f t="shared" si="34"/>
        <v>1.3636623999342986E-2</v>
      </c>
      <c r="O51" s="38"/>
      <c r="P51" s="39">
        <f t="shared" si="35"/>
        <v>0</v>
      </c>
      <c r="Q51" s="39">
        <f t="shared" si="35"/>
        <v>0</v>
      </c>
      <c r="R51" s="39">
        <f t="shared" si="35"/>
        <v>0</v>
      </c>
      <c r="S51" s="39">
        <f t="shared" si="35"/>
        <v>1.3633308732460863E-2</v>
      </c>
      <c r="T51" s="39">
        <f t="shared" si="35"/>
        <v>8.5645167483442476E-7</v>
      </c>
      <c r="U51" s="38"/>
      <c r="V51" s="40" t="s">
        <v>81</v>
      </c>
      <c r="W51" s="39">
        <f>F61</f>
        <v>-4.9273708723241088</v>
      </c>
      <c r="X51" s="39">
        <f t="shared" si="45"/>
        <v>-4.9273708723241088</v>
      </c>
      <c r="Y51" s="39">
        <f t="shared" si="36"/>
        <v>-4.9273708723241088</v>
      </c>
      <c r="Z51" s="39">
        <f t="shared" si="36"/>
        <v>-4.9273708723241088</v>
      </c>
      <c r="AA51" s="39">
        <f t="shared" si="36"/>
        <v>-4.9273708723241088</v>
      </c>
      <c r="AB51" s="38"/>
      <c r="AC51" s="39">
        <f t="shared" si="46"/>
        <v>0</v>
      </c>
      <c r="AD51" s="39">
        <f t="shared" si="37"/>
        <v>0</v>
      </c>
      <c r="AE51" s="39">
        <f t="shared" si="37"/>
        <v>0</v>
      </c>
      <c r="AF51" s="39">
        <f t="shared" si="37"/>
        <v>-4.9261729549018973</v>
      </c>
      <c r="AG51" s="39">
        <f t="shared" si="37"/>
        <v>-3.0946479395014973E-4</v>
      </c>
      <c r="AH51" s="38"/>
      <c r="AI51" s="40" t="s">
        <v>81</v>
      </c>
      <c r="AJ51" s="39">
        <f>F62</f>
        <v>-4.8770599236961036</v>
      </c>
      <c r="AK51" s="39">
        <f t="shared" si="47"/>
        <v>-4.8770599236961036</v>
      </c>
      <c r="AL51" s="39">
        <f t="shared" si="38"/>
        <v>-4.8770599236961036</v>
      </c>
      <c r="AM51" s="39">
        <f t="shared" si="38"/>
        <v>-4.8770599236961036</v>
      </c>
      <c r="AN51" s="39">
        <f t="shared" si="38"/>
        <v>-4.8770599236961036</v>
      </c>
      <c r="AO51" s="38"/>
      <c r="AP51" s="39">
        <f t="shared" si="48"/>
        <v>0</v>
      </c>
      <c r="AQ51" s="39">
        <f t="shared" si="39"/>
        <v>0</v>
      </c>
      <c r="AR51" s="39">
        <f t="shared" si="39"/>
        <v>0</v>
      </c>
      <c r="AS51" s="39">
        <f t="shared" si="39"/>
        <v>-4.8758742376166211</v>
      </c>
      <c r="AT51" s="39">
        <f t="shared" si="39"/>
        <v>-3.0630500189186317E-4</v>
      </c>
      <c r="AU51" s="38"/>
      <c r="AV51" s="40" t="s">
        <v>81</v>
      </c>
      <c r="AW51" s="39">
        <f>F63</f>
        <v>5.2892244334198502</v>
      </c>
      <c r="AX51" s="39">
        <f t="shared" si="49"/>
        <v>5.2892244334198502</v>
      </c>
      <c r="AY51" s="39">
        <f t="shared" si="40"/>
        <v>5.2892244334198502</v>
      </c>
      <c r="AZ51" s="39">
        <f t="shared" si="40"/>
        <v>5.2892244334198502</v>
      </c>
      <c r="BA51" s="39">
        <f t="shared" si="40"/>
        <v>5.2892244334198502</v>
      </c>
      <c r="BB51" s="38"/>
      <c r="BC51" s="39">
        <f t="shared" si="50"/>
        <v>0</v>
      </c>
      <c r="BD51" s="39">
        <f t="shared" si="41"/>
        <v>0</v>
      </c>
      <c r="BE51" s="39">
        <f t="shared" si="41"/>
        <v>0</v>
      </c>
      <c r="BF51" s="39">
        <f t="shared" si="41"/>
        <v>5.2879385439946462</v>
      </c>
      <c r="BG51" s="39">
        <f t="shared" si="41"/>
        <v>3.3219109984962891E-4</v>
      </c>
      <c r="BH51" s="38"/>
      <c r="BI51" s="40" t="s">
        <v>81</v>
      </c>
      <c r="BJ51" s="39">
        <f>F64</f>
        <v>5.2529162125363706</v>
      </c>
      <c r="BK51" s="39">
        <f t="shared" si="51"/>
        <v>5.2529162125363706</v>
      </c>
      <c r="BL51" s="39">
        <f t="shared" si="42"/>
        <v>5.2529162125363706</v>
      </c>
      <c r="BM51" s="39">
        <f t="shared" si="42"/>
        <v>5.2529162125363706</v>
      </c>
      <c r="BN51" s="39">
        <f t="shared" si="42"/>
        <v>5.2529162125363706</v>
      </c>
      <c r="BO51" s="38"/>
      <c r="BP51" s="39">
        <f t="shared" si="52"/>
        <v>0</v>
      </c>
      <c r="BQ51" s="39">
        <f t="shared" si="43"/>
        <v>0</v>
      </c>
      <c r="BR51" s="39">
        <f t="shared" si="43"/>
        <v>0</v>
      </c>
      <c r="BS51" s="39">
        <f t="shared" si="43"/>
        <v>5.2516391501817274</v>
      </c>
      <c r="BT51" s="39">
        <f t="shared" si="43"/>
        <v>3.2991075270598016E-4</v>
      </c>
    </row>
    <row r="52" spans="1:72">
      <c r="C52" s="50">
        <v>0</v>
      </c>
      <c r="D52" s="50">
        <v>0</v>
      </c>
      <c r="E52" s="50">
        <v>0</v>
      </c>
      <c r="F52" s="51">
        <v>-5.09109427394071E-5</v>
      </c>
      <c r="G52" s="50">
        <v>0.99996078451860004</v>
      </c>
      <c r="I52" s="40" t="s">
        <v>82</v>
      </c>
      <c r="J52" s="39">
        <f>G60</f>
        <v>-8.2630775002724406E-4</v>
      </c>
      <c r="K52" s="39">
        <f t="shared" si="44"/>
        <v>-8.2630775002724406E-4</v>
      </c>
      <c r="L52" s="39">
        <f t="shared" si="34"/>
        <v>-8.2630775002724406E-4</v>
      </c>
      <c r="M52" s="39">
        <f t="shared" si="34"/>
        <v>-8.2630775002724406E-4</v>
      </c>
      <c r="N52" s="39">
        <f t="shared" si="34"/>
        <v>-8.2630775002724406E-4</v>
      </c>
      <c r="O52" s="38"/>
      <c r="P52" s="39">
        <f t="shared" si="35"/>
        <v>0</v>
      </c>
      <c r="Q52" s="39">
        <f t="shared" si="35"/>
        <v>0</v>
      </c>
      <c r="R52" s="39">
        <f t="shared" si="35"/>
        <v>0</v>
      </c>
      <c r="S52" s="39">
        <f t="shared" si="35"/>
        <v>4.2068106546765337E-8</v>
      </c>
      <c r="T52" s="39">
        <f t="shared" si="35"/>
        <v>-8.2627534597104219E-4</v>
      </c>
      <c r="U52" s="38"/>
      <c r="V52" s="40" t="s">
        <v>82</v>
      </c>
      <c r="W52" s="39">
        <f>G61</f>
        <v>10.645169227937613</v>
      </c>
      <c r="X52" s="39">
        <f t="shared" si="45"/>
        <v>10.645169227937613</v>
      </c>
      <c r="Y52" s="39">
        <f t="shared" si="36"/>
        <v>10.645169227937613</v>
      </c>
      <c r="Z52" s="39">
        <f t="shared" si="36"/>
        <v>10.645169227937613</v>
      </c>
      <c r="AA52" s="39">
        <f t="shared" si="36"/>
        <v>10.645169227937613</v>
      </c>
      <c r="AB52" s="38"/>
      <c r="AC52" s="39">
        <f t="shared" si="46"/>
        <v>0</v>
      </c>
      <c r="AD52" s="39">
        <f t="shared" si="37"/>
        <v>0</v>
      </c>
      <c r="AE52" s="39">
        <f t="shared" si="37"/>
        <v>0</v>
      </c>
      <c r="AF52" s="39">
        <f t="shared" si="37"/>
        <v>-5.4195560101483035E-4</v>
      </c>
      <c r="AG52" s="39">
        <f t="shared" si="37"/>
        <v>10.644751772501756</v>
      </c>
      <c r="AH52" s="38"/>
      <c r="AI52" s="40" t="s">
        <v>82</v>
      </c>
      <c r="AJ52" s="39">
        <f>G62</f>
        <v>-10.635428156753767</v>
      </c>
      <c r="AK52" s="39">
        <f t="shared" si="47"/>
        <v>-10.635428156753767</v>
      </c>
      <c r="AL52" s="39">
        <f t="shared" si="38"/>
        <v>-10.635428156753767</v>
      </c>
      <c r="AM52" s="39">
        <f t="shared" si="38"/>
        <v>-10.635428156753767</v>
      </c>
      <c r="AN52" s="39">
        <f t="shared" si="38"/>
        <v>-10.635428156753767</v>
      </c>
      <c r="AO52" s="38"/>
      <c r="AP52" s="39">
        <f t="shared" si="48"/>
        <v>0</v>
      </c>
      <c r="AQ52" s="39">
        <f t="shared" si="39"/>
        <v>0</v>
      </c>
      <c r="AR52" s="39">
        <f t="shared" si="39"/>
        <v>0</v>
      </c>
      <c r="AS52" s="39">
        <f t="shared" si="39"/>
        <v>5.4145967389756904E-4</v>
      </c>
      <c r="AT52" s="39">
        <f t="shared" si="39"/>
        <v>-10.635011083318705</v>
      </c>
      <c r="AU52" s="38"/>
      <c r="AV52" s="40" t="s">
        <v>82</v>
      </c>
      <c r="AW52" s="39">
        <f>G63</f>
        <v>-10.348591233241546</v>
      </c>
      <c r="AX52" s="39">
        <f t="shared" si="49"/>
        <v>-10.348591233241546</v>
      </c>
      <c r="AY52" s="39">
        <f t="shared" si="40"/>
        <v>-10.348591233241546</v>
      </c>
      <c r="AZ52" s="39">
        <f t="shared" si="40"/>
        <v>-10.348591233241546</v>
      </c>
      <c r="BA52" s="39">
        <f t="shared" si="40"/>
        <v>-10.348591233241546</v>
      </c>
      <c r="BB52" s="38"/>
      <c r="BC52" s="39">
        <f t="shared" si="50"/>
        <v>0</v>
      </c>
      <c r="BD52" s="39">
        <f t="shared" si="41"/>
        <v>0</v>
      </c>
      <c r="BE52" s="39">
        <f t="shared" si="41"/>
        <v>0</v>
      </c>
      <c r="BF52" s="39">
        <f t="shared" si="41"/>
        <v>5.2685653570909061E-4</v>
      </c>
      <c r="BG52" s="39">
        <f t="shared" si="41"/>
        <v>-10.348185408254523</v>
      </c>
      <c r="BH52" s="38"/>
      <c r="BI52" s="40" t="s">
        <v>82</v>
      </c>
      <c r="BJ52" s="39">
        <f>G64</f>
        <v>10.373452815258252</v>
      </c>
      <c r="BK52" s="39">
        <f t="shared" si="51"/>
        <v>10.373452815258252</v>
      </c>
      <c r="BL52" s="39">
        <f t="shared" si="42"/>
        <v>10.373452815258252</v>
      </c>
      <c r="BM52" s="39">
        <f t="shared" si="42"/>
        <v>10.373452815258252</v>
      </c>
      <c r="BN52" s="39">
        <f t="shared" si="42"/>
        <v>10.373452815258252</v>
      </c>
      <c r="BO52" s="38"/>
      <c r="BP52" s="39">
        <f t="shared" si="52"/>
        <v>0</v>
      </c>
      <c r="BQ52" s="39">
        <f t="shared" si="43"/>
        <v>0</v>
      </c>
      <c r="BR52" s="39">
        <f t="shared" si="43"/>
        <v>0</v>
      </c>
      <c r="BS52" s="39">
        <f t="shared" si="43"/>
        <v>-5.2812226228755432E-4</v>
      </c>
      <c r="BT52" s="39">
        <f t="shared" si="43"/>
        <v>10.373046015312323</v>
      </c>
    </row>
    <row r="53" spans="1:72">
      <c r="C53" s="50">
        <v>0</v>
      </c>
      <c r="D53" s="50">
        <v>0</v>
      </c>
      <c r="E53" s="50">
        <v>0</v>
      </c>
      <c r="F53" s="50">
        <v>7.3650742746880001E-4</v>
      </c>
      <c r="G53" s="50">
        <v>2.0807405279945801E-3</v>
      </c>
      <c r="I53" s="40">
        <v>1</v>
      </c>
      <c r="J53" s="39">
        <v>1</v>
      </c>
      <c r="K53" s="39">
        <f t="shared" si="44"/>
        <v>1</v>
      </c>
      <c r="L53" s="39">
        <f t="shared" si="34"/>
        <v>1</v>
      </c>
      <c r="M53" s="39">
        <f t="shared" si="34"/>
        <v>1</v>
      </c>
      <c r="N53" s="39">
        <f t="shared" si="34"/>
        <v>1</v>
      </c>
      <c r="O53" s="38"/>
      <c r="P53" s="39">
        <f t="shared" si="35"/>
        <v>0</v>
      </c>
      <c r="Q53" s="39">
        <f t="shared" si="35"/>
        <v>0</v>
      </c>
      <c r="R53" s="39">
        <f t="shared" si="35"/>
        <v>0</v>
      </c>
      <c r="S53" s="39">
        <f t="shared" si="35"/>
        <v>7.3650742746880001E-4</v>
      </c>
      <c r="T53" s="39">
        <f t="shared" si="35"/>
        <v>2.0807405279945801E-3</v>
      </c>
      <c r="U53" s="38"/>
      <c r="V53" s="40">
        <v>1</v>
      </c>
      <c r="W53" s="39">
        <v>1</v>
      </c>
      <c r="X53" s="39">
        <f t="shared" si="45"/>
        <v>1</v>
      </c>
      <c r="Y53" s="39">
        <f t="shared" si="36"/>
        <v>1</v>
      </c>
      <c r="Z53" s="39">
        <f t="shared" si="36"/>
        <v>1</v>
      </c>
      <c r="AA53" s="39">
        <f t="shared" si="36"/>
        <v>1</v>
      </c>
      <c r="AB53" s="38"/>
      <c r="AC53" s="39">
        <f t="shared" si="46"/>
        <v>0</v>
      </c>
      <c r="AD53" s="39">
        <f t="shared" si="37"/>
        <v>0</v>
      </c>
      <c r="AE53" s="39">
        <f t="shared" si="37"/>
        <v>0</v>
      </c>
      <c r="AF53" s="39">
        <f t="shared" si="37"/>
        <v>7.3650742746880001E-4</v>
      </c>
      <c r="AG53" s="39">
        <f t="shared" si="37"/>
        <v>2.0807405279945801E-3</v>
      </c>
      <c r="AH53" s="38"/>
      <c r="AI53" s="40">
        <v>1</v>
      </c>
      <c r="AJ53" s="39">
        <v>1</v>
      </c>
      <c r="AK53" s="39">
        <f t="shared" si="47"/>
        <v>1</v>
      </c>
      <c r="AL53" s="39">
        <f t="shared" si="38"/>
        <v>1</v>
      </c>
      <c r="AM53" s="39">
        <f t="shared" si="38"/>
        <v>1</v>
      </c>
      <c r="AN53" s="39">
        <f t="shared" si="38"/>
        <v>1</v>
      </c>
      <c r="AO53" s="38"/>
      <c r="AP53" s="39">
        <f t="shared" si="48"/>
        <v>0</v>
      </c>
      <c r="AQ53" s="39">
        <f t="shared" si="39"/>
        <v>0</v>
      </c>
      <c r="AR53" s="39">
        <f t="shared" si="39"/>
        <v>0</v>
      </c>
      <c r="AS53" s="39">
        <f t="shared" si="39"/>
        <v>7.3650742746880001E-4</v>
      </c>
      <c r="AT53" s="39">
        <f t="shared" si="39"/>
        <v>2.0807405279945801E-3</v>
      </c>
      <c r="AU53" s="38"/>
      <c r="AV53" s="40">
        <v>1</v>
      </c>
      <c r="AW53" s="39">
        <v>1</v>
      </c>
      <c r="AX53" s="39">
        <f t="shared" si="49"/>
        <v>1</v>
      </c>
      <c r="AY53" s="39">
        <f t="shared" si="40"/>
        <v>1</v>
      </c>
      <c r="AZ53" s="39">
        <f t="shared" si="40"/>
        <v>1</v>
      </c>
      <c r="BA53" s="39">
        <f t="shared" si="40"/>
        <v>1</v>
      </c>
      <c r="BB53" s="38"/>
      <c r="BC53" s="39">
        <f t="shared" si="50"/>
        <v>0</v>
      </c>
      <c r="BD53" s="39">
        <f t="shared" si="41"/>
        <v>0</v>
      </c>
      <c r="BE53" s="39">
        <f t="shared" si="41"/>
        <v>0</v>
      </c>
      <c r="BF53" s="39">
        <f t="shared" si="41"/>
        <v>7.3650742746880001E-4</v>
      </c>
      <c r="BG53" s="39">
        <f t="shared" si="41"/>
        <v>2.0807405279945801E-3</v>
      </c>
      <c r="BH53" s="38"/>
      <c r="BI53" s="40">
        <v>1</v>
      </c>
      <c r="BJ53" s="39">
        <v>1</v>
      </c>
      <c r="BK53" s="39">
        <f t="shared" si="51"/>
        <v>1</v>
      </c>
      <c r="BL53" s="39">
        <f t="shared" si="42"/>
        <v>1</v>
      </c>
      <c r="BM53" s="39">
        <f t="shared" si="42"/>
        <v>1</v>
      </c>
      <c r="BN53" s="39">
        <f t="shared" si="42"/>
        <v>1</v>
      </c>
      <c r="BO53" s="38"/>
      <c r="BP53" s="39">
        <f t="shared" si="52"/>
        <v>0</v>
      </c>
      <c r="BQ53" s="39">
        <f t="shared" si="43"/>
        <v>0</v>
      </c>
      <c r="BR53" s="39">
        <f t="shared" si="43"/>
        <v>0</v>
      </c>
      <c r="BS53" s="39">
        <f t="shared" si="43"/>
        <v>7.3650742746880001E-4</v>
      </c>
      <c r="BT53" s="39">
        <f t="shared" si="43"/>
        <v>2.0807405279945801E-3</v>
      </c>
    </row>
    <row r="54" spans="1:72">
      <c r="C54" s="50">
        <v>0</v>
      </c>
      <c r="D54" s="50">
        <v>0</v>
      </c>
      <c r="E54" s="50">
        <v>0</v>
      </c>
      <c r="F54" s="51">
        <v>-3.3428062640227097E-5</v>
      </c>
      <c r="G54" s="51">
        <v>-7.0305351196105704E-7</v>
      </c>
      <c r="I54" s="40" t="s">
        <v>83</v>
      </c>
      <c r="J54" s="39">
        <f>J51^2</f>
        <v>1.8595751409945709E-4</v>
      </c>
      <c r="K54" s="39">
        <f t="shared" si="44"/>
        <v>1.8595751409945709E-4</v>
      </c>
      <c r="L54" s="39">
        <f t="shared" si="34"/>
        <v>1.8595751409945709E-4</v>
      </c>
      <c r="M54" s="39">
        <f t="shared" si="34"/>
        <v>1.8595751409945709E-4</v>
      </c>
      <c r="N54" s="39">
        <f t="shared" si="34"/>
        <v>1.8595751409945709E-4</v>
      </c>
      <c r="O54" s="38"/>
      <c r="P54" s="39">
        <f t="shared" si="35"/>
        <v>0</v>
      </c>
      <c r="Q54" s="39">
        <f t="shared" si="35"/>
        <v>0</v>
      </c>
      <c r="R54" s="39">
        <f t="shared" si="35"/>
        <v>0</v>
      </c>
      <c r="S54" s="39">
        <f t="shared" si="35"/>
        <v>-6.2161994297375656E-9</v>
      </c>
      <c r="T54" s="39">
        <f t="shared" si="35"/>
        <v>-1.3073808336317108E-10</v>
      </c>
      <c r="U54" s="38"/>
      <c r="V54" s="40" t="s">
        <v>83</v>
      </c>
      <c r="W54" s="39">
        <f>W51^2</f>
        <v>24.278983713428048</v>
      </c>
      <c r="X54" s="39">
        <f t="shared" si="45"/>
        <v>24.278983713428048</v>
      </c>
      <c r="Y54" s="39">
        <f t="shared" si="36"/>
        <v>24.278983713428048</v>
      </c>
      <c r="Z54" s="39">
        <f t="shared" si="36"/>
        <v>24.278983713428048</v>
      </c>
      <c r="AA54" s="39">
        <f t="shared" si="36"/>
        <v>24.278983713428048</v>
      </c>
      <c r="AB54" s="38"/>
      <c r="AC54" s="39">
        <f t="shared" si="46"/>
        <v>0</v>
      </c>
      <c r="AD54" s="39">
        <f t="shared" si="37"/>
        <v>0</v>
      </c>
      <c r="AE54" s="39">
        <f t="shared" si="37"/>
        <v>0</v>
      </c>
      <c r="AF54" s="39">
        <f t="shared" si="37"/>
        <v>-8.1159938841352626E-4</v>
      </c>
      <c r="AG54" s="39">
        <f t="shared" si="37"/>
        <v>-1.7069424766570894E-5</v>
      </c>
      <c r="AH54" s="38"/>
      <c r="AI54" s="40" t="s">
        <v>83</v>
      </c>
      <c r="AJ54" s="39">
        <f>AJ51^2</f>
        <v>23.785713499322643</v>
      </c>
      <c r="AK54" s="39">
        <f t="shared" si="47"/>
        <v>23.785713499322643</v>
      </c>
      <c r="AL54" s="39">
        <f t="shared" si="38"/>
        <v>23.785713499322643</v>
      </c>
      <c r="AM54" s="39">
        <f t="shared" si="38"/>
        <v>23.785713499322643</v>
      </c>
      <c r="AN54" s="39">
        <f t="shared" si="38"/>
        <v>23.785713499322643</v>
      </c>
      <c r="AO54" s="38"/>
      <c r="AP54" s="39">
        <f t="shared" si="48"/>
        <v>0</v>
      </c>
      <c r="AQ54" s="39">
        <f t="shared" si="39"/>
        <v>0</v>
      </c>
      <c r="AR54" s="39">
        <f t="shared" si="39"/>
        <v>0</v>
      </c>
      <c r="AS54" s="39">
        <f t="shared" si="39"/>
        <v>-7.9511032079785261E-4</v>
      </c>
      <c r="AT54" s="39">
        <f t="shared" si="39"/>
        <v>-1.6722629410198308E-5</v>
      </c>
      <c r="AU54" s="38"/>
      <c r="AV54" s="40" t="s">
        <v>83</v>
      </c>
      <c r="AW54" s="39">
        <f>AW51^2</f>
        <v>27.975895107085535</v>
      </c>
      <c r="AX54" s="39">
        <f t="shared" si="49"/>
        <v>27.975895107085535</v>
      </c>
      <c r="AY54" s="39">
        <f t="shared" si="40"/>
        <v>27.975895107085535</v>
      </c>
      <c r="AZ54" s="39">
        <f t="shared" si="40"/>
        <v>27.975895107085535</v>
      </c>
      <c r="BA54" s="39">
        <f t="shared" si="40"/>
        <v>27.975895107085535</v>
      </c>
      <c r="BB54" s="38"/>
      <c r="BC54" s="39">
        <f t="shared" si="50"/>
        <v>0</v>
      </c>
      <c r="BD54" s="39">
        <f t="shared" si="41"/>
        <v>0</v>
      </c>
      <c r="BE54" s="39">
        <f t="shared" si="41"/>
        <v>0</v>
      </c>
      <c r="BF54" s="39">
        <f t="shared" si="41"/>
        <v>-9.3517997405607805E-4</v>
      </c>
      <c r="BG54" s="39">
        <f t="shared" si="41"/>
        <v>-1.9668551305290636E-5</v>
      </c>
      <c r="BH54" s="38"/>
      <c r="BI54" s="40" t="s">
        <v>83</v>
      </c>
      <c r="BJ54" s="39">
        <f>BJ51^2</f>
        <v>27.593128735927451</v>
      </c>
      <c r="BK54" s="39">
        <f t="shared" si="51"/>
        <v>27.593128735927451</v>
      </c>
      <c r="BL54" s="39">
        <f t="shared" si="42"/>
        <v>27.593128735927451</v>
      </c>
      <c r="BM54" s="39">
        <f t="shared" si="42"/>
        <v>27.593128735927451</v>
      </c>
      <c r="BN54" s="39">
        <f t="shared" si="42"/>
        <v>27.593128735927451</v>
      </c>
      <c r="BO54" s="38"/>
      <c r="BP54" s="39">
        <f t="shared" si="52"/>
        <v>0</v>
      </c>
      <c r="BQ54" s="39">
        <f t="shared" si="43"/>
        <v>0</v>
      </c>
      <c r="BR54" s="39">
        <f t="shared" si="43"/>
        <v>0</v>
      </c>
      <c r="BS54" s="39">
        <f t="shared" si="43"/>
        <v>-9.2238483582443315E-4</v>
      </c>
      <c r="BT54" s="39">
        <f t="shared" si="43"/>
        <v>-1.9399446063787356E-5</v>
      </c>
    </row>
    <row r="55" spans="1:72">
      <c r="C55" s="50">
        <v>0</v>
      </c>
      <c r="D55" s="50">
        <v>0</v>
      </c>
      <c r="E55" s="50">
        <v>0</v>
      </c>
      <c r="F55" s="51">
        <v>1.2799066261718799E-5</v>
      </c>
      <c r="G55" s="51">
        <v>-1.3667095999411601E-5</v>
      </c>
      <c r="I55" s="40" t="s">
        <v>84</v>
      </c>
      <c r="J55" s="39">
        <f>J52^2</f>
        <v>6.827844977550865E-7</v>
      </c>
      <c r="K55" s="39">
        <f t="shared" si="44"/>
        <v>6.827844977550865E-7</v>
      </c>
      <c r="L55" s="39">
        <f t="shared" si="34"/>
        <v>6.827844977550865E-7</v>
      </c>
      <c r="M55" s="39">
        <f t="shared" si="34"/>
        <v>6.827844977550865E-7</v>
      </c>
      <c r="N55" s="39">
        <f t="shared" si="34"/>
        <v>6.827844977550865E-7</v>
      </c>
      <c r="O55" s="38"/>
      <c r="P55" s="39">
        <f t="shared" si="35"/>
        <v>0</v>
      </c>
      <c r="Q55" s="39">
        <f t="shared" si="35"/>
        <v>0</v>
      </c>
      <c r="R55" s="39">
        <f t="shared" si="35"/>
        <v>0</v>
      </c>
      <c r="S55" s="39">
        <f t="shared" si="35"/>
        <v>8.7390040292417431E-12</v>
      </c>
      <c r="T55" s="39">
        <f t="shared" si="35"/>
        <v>-9.3316812777288014E-12</v>
      </c>
      <c r="U55" s="38"/>
      <c r="V55" s="40" t="s">
        <v>84</v>
      </c>
      <c r="W55" s="39">
        <f>W52^2</f>
        <v>113.31962789142987</v>
      </c>
      <c r="X55" s="39">
        <f t="shared" si="45"/>
        <v>113.31962789142987</v>
      </c>
      <c r="Y55" s="39">
        <f t="shared" si="36"/>
        <v>113.31962789142987</v>
      </c>
      <c r="Z55" s="39">
        <f t="shared" si="36"/>
        <v>113.31962789142987</v>
      </c>
      <c r="AA55" s="39">
        <f t="shared" si="36"/>
        <v>113.31962789142987</v>
      </c>
      <c r="AB55" s="38"/>
      <c r="AC55" s="39">
        <f t="shared" si="46"/>
        <v>0</v>
      </c>
      <c r="AD55" s="39">
        <f t="shared" si="37"/>
        <v>0</v>
      </c>
      <c r="AE55" s="39">
        <f t="shared" si="37"/>
        <v>0</v>
      </c>
      <c r="AF55" s="39">
        <f t="shared" si="37"/>
        <v>1.4503854261357287E-3</v>
      </c>
      <c r="AG55" s="39">
        <f t="shared" si="37"/>
        <v>-1.5487502330097725E-3</v>
      </c>
      <c r="AH55" s="38"/>
      <c r="AI55" s="40" t="s">
        <v>84</v>
      </c>
      <c r="AJ55" s="39">
        <f>AJ52^2</f>
        <v>113.11233207747082</v>
      </c>
      <c r="AK55" s="39">
        <f t="shared" si="47"/>
        <v>113.11233207747082</v>
      </c>
      <c r="AL55" s="39">
        <f t="shared" si="38"/>
        <v>113.11233207747082</v>
      </c>
      <c r="AM55" s="39">
        <f t="shared" si="38"/>
        <v>113.11233207747082</v>
      </c>
      <c r="AN55" s="39">
        <f t="shared" si="38"/>
        <v>113.11233207747082</v>
      </c>
      <c r="AO55" s="38"/>
      <c r="AP55" s="39">
        <f t="shared" si="48"/>
        <v>0</v>
      </c>
      <c r="AQ55" s="39">
        <f t="shared" si="39"/>
        <v>0</v>
      </c>
      <c r="AR55" s="39">
        <f t="shared" si="39"/>
        <v>0</v>
      </c>
      <c r="AS55" s="39">
        <f t="shared" si="39"/>
        <v>1.4477322332770899E-3</v>
      </c>
      <c r="AT55" s="39">
        <f t="shared" si="39"/>
        <v>-1.545917101220118E-3</v>
      </c>
      <c r="AU55" s="38"/>
      <c r="AV55" s="40" t="s">
        <v>84</v>
      </c>
      <c r="AW55" s="39">
        <f>AW52^2</f>
        <v>107.09334051272378</v>
      </c>
      <c r="AX55" s="39">
        <f t="shared" si="49"/>
        <v>107.09334051272378</v>
      </c>
      <c r="AY55" s="39">
        <f t="shared" si="40"/>
        <v>107.09334051272378</v>
      </c>
      <c r="AZ55" s="39">
        <f t="shared" si="40"/>
        <v>107.09334051272378</v>
      </c>
      <c r="BA55" s="39">
        <f t="shared" si="40"/>
        <v>107.09334051272378</v>
      </c>
      <c r="BB55" s="38"/>
      <c r="BC55" s="39">
        <f t="shared" si="50"/>
        <v>0</v>
      </c>
      <c r="BD55" s="39">
        <f t="shared" si="41"/>
        <v>0</v>
      </c>
      <c r="BE55" s="39">
        <f t="shared" si="41"/>
        <v>0</v>
      </c>
      <c r="BF55" s="39">
        <f t="shared" si="41"/>
        <v>1.3706947614111661E-3</v>
      </c>
      <c r="BG55" s="39">
        <f t="shared" si="41"/>
        <v>-1.4636549656850716E-3</v>
      </c>
      <c r="BH55" s="38"/>
      <c r="BI55" s="40" t="s">
        <v>84</v>
      </c>
      <c r="BJ55" s="39">
        <f>BJ52^2</f>
        <v>107.60852331038936</v>
      </c>
      <c r="BK55" s="39">
        <f t="shared" si="51"/>
        <v>107.60852331038936</v>
      </c>
      <c r="BL55" s="39">
        <f t="shared" si="42"/>
        <v>107.60852331038936</v>
      </c>
      <c r="BM55" s="39">
        <f t="shared" si="42"/>
        <v>107.60852331038936</v>
      </c>
      <c r="BN55" s="39">
        <f t="shared" si="42"/>
        <v>107.60852331038936</v>
      </c>
      <c r="BO55" s="38"/>
      <c r="BP55" s="39">
        <f t="shared" si="52"/>
        <v>0</v>
      </c>
      <c r="BQ55" s="39">
        <f t="shared" si="43"/>
        <v>0</v>
      </c>
      <c r="BR55" s="39">
        <f t="shared" si="43"/>
        <v>0</v>
      </c>
      <c r="BS55" s="39">
        <f t="shared" si="43"/>
        <v>1.3772886201753854E-3</v>
      </c>
      <c r="BT55" s="39">
        <f t="shared" si="43"/>
        <v>-1.4706960184380125E-3</v>
      </c>
    </row>
    <row r="56" spans="1:72">
      <c r="C56" s="50">
        <v>0</v>
      </c>
      <c r="D56" s="50">
        <v>0</v>
      </c>
      <c r="E56" s="50">
        <v>0</v>
      </c>
      <c r="F56" s="51">
        <v>1.5386820061932899E-5</v>
      </c>
      <c r="G56" s="51">
        <v>4.8943179151974804E-6</v>
      </c>
      <c r="I56" s="40" t="s">
        <v>85</v>
      </c>
      <c r="J56" s="39">
        <f>J51^3</f>
        <v>2.535832699626818E-6</v>
      </c>
      <c r="K56" s="39">
        <f t="shared" si="44"/>
        <v>2.535832699626818E-6</v>
      </c>
      <c r="L56" s="39">
        <f t="shared" si="34"/>
        <v>2.535832699626818E-6</v>
      </c>
      <c r="M56" s="39">
        <f t="shared" si="34"/>
        <v>2.535832699626818E-6</v>
      </c>
      <c r="N56" s="39">
        <f t="shared" si="34"/>
        <v>2.535832699626818E-6</v>
      </c>
      <c r="O56" s="38"/>
      <c r="P56" s="39">
        <f t="shared" si="35"/>
        <v>0</v>
      </c>
      <c r="Q56" s="39">
        <f t="shared" si="35"/>
        <v>0</v>
      </c>
      <c r="R56" s="39">
        <f t="shared" si="35"/>
        <v>0</v>
      </c>
      <c r="S56" s="39">
        <f t="shared" si="35"/>
        <v>3.9018401456323386E-11</v>
      </c>
      <c r="T56" s="39">
        <f t="shared" si="35"/>
        <v>1.2411171411727127E-11</v>
      </c>
      <c r="U56" s="38"/>
      <c r="V56" s="40" t="s">
        <v>85</v>
      </c>
      <c r="W56" s="39">
        <f>W51^3</f>
        <v>-119.63155715917679</v>
      </c>
      <c r="X56" s="39">
        <f t="shared" si="45"/>
        <v>-119.63155715917679</v>
      </c>
      <c r="Y56" s="39">
        <f t="shared" si="36"/>
        <v>-119.63155715917679</v>
      </c>
      <c r="Z56" s="39">
        <f t="shared" si="36"/>
        <v>-119.63155715917679</v>
      </c>
      <c r="AA56" s="39">
        <f t="shared" si="36"/>
        <v>-119.63155715917679</v>
      </c>
      <c r="AB56" s="38"/>
      <c r="AC56" s="39">
        <f t="shared" si="46"/>
        <v>0</v>
      </c>
      <c r="AD56" s="39">
        <f t="shared" si="37"/>
        <v>0</v>
      </c>
      <c r="AE56" s="39">
        <f t="shared" si="37"/>
        <v>0</v>
      </c>
      <c r="AF56" s="39">
        <f t="shared" si="37"/>
        <v>-1.8407492437370937E-3</v>
      </c>
      <c r="AG56" s="39">
        <f t="shared" si="37"/>
        <v>-5.855148734271304E-4</v>
      </c>
      <c r="AH56" s="38"/>
      <c r="AI56" s="40" t="s">
        <v>85</v>
      </c>
      <c r="AJ56" s="39">
        <f>AJ51^3</f>
        <v>-116.00435006406387</v>
      </c>
      <c r="AK56" s="39">
        <f t="shared" si="47"/>
        <v>-116.00435006406387</v>
      </c>
      <c r="AL56" s="39">
        <f t="shared" si="38"/>
        <v>-116.00435006406387</v>
      </c>
      <c r="AM56" s="39">
        <f t="shared" si="38"/>
        <v>-116.00435006406387</v>
      </c>
      <c r="AN56" s="39">
        <f t="shared" si="38"/>
        <v>-116.00435006406387</v>
      </c>
      <c r="AO56" s="38"/>
      <c r="AP56" s="39">
        <f t="shared" si="48"/>
        <v>0</v>
      </c>
      <c r="AQ56" s="39">
        <f t="shared" si="39"/>
        <v>0</v>
      </c>
      <c r="AR56" s="39">
        <f t="shared" si="39"/>
        <v>0</v>
      </c>
      <c r="AS56" s="39">
        <f t="shared" si="39"/>
        <v>-1.784938060837225E-3</v>
      </c>
      <c r="AT56" s="39">
        <f t="shared" si="39"/>
        <v>-5.6776216875938784E-4</v>
      </c>
      <c r="AU56" s="38"/>
      <c r="AV56" s="40" t="s">
        <v>85</v>
      </c>
      <c r="AW56" s="39">
        <f>AW51^3</f>
        <v>147.97078794718763</v>
      </c>
      <c r="AX56" s="39">
        <f t="shared" si="49"/>
        <v>147.97078794718763</v>
      </c>
      <c r="AY56" s="39">
        <f t="shared" si="40"/>
        <v>147.97078794718763</v>
      </c>
      <c r="AZ56" s="39">
        <f t="shared" si="40"/>
        <v>147.97078794718763</v>
      </c>
      <c r="BA56" s="39">
        <f t="shared" si="40"/>
        <v>147.97078794718763</v>
      </c>
      <c r="BB56" s="38"/>
      <c r="BC56" s="39">
        <f t="shared" si="50"/>
        <v>0</v>
      </c>
      <c r="BD56" s="39">
        <f t="shared" si="41"/>
        <v>0</v>
      </c>
      <c r="BE56" s="39">
        <f t="shared" si="41"/>
        <v>0</v>
      </c>
      <c r="BF56" s="39">
        <f t="shared" si="41"/>
        <v>2.2767998885658055E-3</v>
      </c>
      <c r="BG56" s="39">
        <f t="shared" si="41"/>
        <v>7.2421607837580787E-4</v>
      </c>
      <c r="BH56" s="38"/>
      <c r="BI56" s="40" t="s">
        <v>85</v>
      </c>
      <c r="BJ56" s="39">
        <f>BJ51^3</f>
        <v>144.94439329155651</v>
      </c>
      <c r="BK56" s="39">
        <f t="shared" si="51"/>
        <v>144.94439329155651</v>
      </c>
      <c r="BL56" s="39">
        <f t="shared" si="42"/>
        <v>144.94439329155651</v>
      </c>
      <c r="BM56" s="39">
        <f t="shared" si="42"/>
        <v>144.94439329155651</v>
      </c>
      <c r="BN56" s="39">
        <f t="shared" si="42"/>
        <v>144.94439329155651</v>
      </c>
      <c r="BO56" s="38"/>
      <c r="BP56" s="39">
        <f t="shared" si="52"/>
        <v>0</v>
      </c>
      <c r="BQ56" s="39">
        <f t="shared" si="43"/>
        <v>0</v>
      </c>
      <c r="BR56" s="39">
        <f t="shared" si="43"/>
        <v>0</v>
      </c>
      <c r="BS56" s="39">
        <f t="shared" si="43"/>
        <v>2.230233298563214E-3</v>
      </c>
      <c r="BT56" s="39">
        <f t="shared" si="43"/>
        <v>7.0940394079429452E-4</v>
      </c>
    </row>
    <row r="57" spans="1:72">
      <c r="C57" s="50">
        <v>0</v>
      </c>
      <c r="D57" s="50">
        <v>0</v>
      </c>
      <c r="E57" s="50">
        <v>0</v>
      </c>
      <c r="F57" s="51">
        <v>-1.00352528082686E-6</v>
      </c>
      <c r="G57" s="51">
        <v>-2.3991436856210297E-7</v>
      </c>
      <c r="I57" s="40" t="s">
        <v>86</v>
      </c>
      <c r="J57" s="39">
        <f>J52^3</f>
        <v>-5.6419012209348743E-10</v>
      </c>
      <c r="K57" s="39">
        <f t="shared" si="44"/>
        <v>-5.6419012209348743E-10</v>
      </c>
      <c r="L57" s="39">
        <f t="shared" si="34"/>
        <v>-5.6419012209348743E-10</v>
      </c>
      <c r="M57" s="39">
        <f t="shared" si="34"/>
        <v>-5.6419012209348743E-10</v>
      </c>
      <c r="N57" s="39">
        <f t="shared" si="34"/>
        <v>-5.6419012209348743E-10</v>
      </c>
      <c r="O57" s="38"/>
      <c r="P57" s="39">
        <f t="shared" si="35"/>
        <v>0</v>
      </c>
      <c r="Q57" s="39">
        <f t="shared" si="35"/>
        <v>0</v>
      </c>
      <c r="R57" s="39">
        <f t="shared" si="35"/>
        <v>0</v>
      </c>
      <c r="S57" s="39">
        <f t="shared" si="35"/>
        <v>5.6617905071360746E-16</v>
      </c>
      <c r="T57" s="39">
        <f t="shared" si="35"/>
        <v>1.3535731689103482E-16</v>
      </c>
      <c r="U57" s="38"/>
      <c r="V57" s="40" t="s">
        <v>86</v>
      </c>
      <c r="W57" s="39">
        <f>W52^3</f>
        <v>1206.3066157511901</v>
      </c>
      <c r="X57" s="39">
        <f t="shared" si="45"/>
        <v>1206.3066157511901</v>
      </c>
      <c r="Y57" s="39">
        <f t="shared" si="36"/>
        <v>1206.3066157511901</v>
      </c>
      <c r="Z57" s="39">
        <f t="shared" si="36"/>
        <v>1206.3066157511901</v>
      </c>
      <c r="AA57" s="39">
        <f t="shared" si="36"/>
        <v>1206.3066157511901</v>
      </c>
      <c r="AB57" s="38"/>
      <c r="AC57" s="39">
        <f t="shared" si="46"/>
        <v>0</v>
      </c>
      <c r="AD57" s="39">
        <f t="shared" si="37"/>
        <v>0</v>
      </c>
      <c r="AE57" s="39">
        <f t="shared" si="37"/>
        <v>0</v>
      </c>
      <c r="AF57" s="39">
        <f t="shared" si="37"/>
        <v>-1.210559185335012E-3</v>
      </c>
      <c r="AG57" s="39">
        <f t="shared" si="37"/>
        <v>-2.8941029001023413E-4</v>
      </c>
      <c r="AH57" s="38"/>
      <c r="AI57" s="40" t="s">
        <v>86</v>
      </c>
      <c r="AJ57" s="39">
        <f>AJ52^3</f>
        <v>-1202.9980814528155</v>
      </c>
      <c r="AK57" s="39">
        <f t="shared" si="47"/>
        <v>-1202.9980814528155</v>
      </c>
      <c r="AL57" s="39">
        <f t="shared" si="38"/>
        <v>-1202.9980814528155</v>
      </c>
      <c r="AM57" s="39">
        <f t="shared" si="38"/>
        <v>-1202.9980814528155</v>
      </c>
      <c r="AN57" s="39">
        <f t="shared" si="38"/>
        <v>-1202.9980814528155</v>
      </c>
      <c r="AO57" s="38"/>
      <c r="AP57" s="39">
        <f t="shared" si="48"/>
        <v>0</v>
      </c>
      <c r="AQ57" s="39">
        <f t="shared" si="39"/>
        <v>0</v>
      </c>
      <c r="AR57" s="39">
        <f t="shared" si="39"/>
        <v>0</v>
      </c>
      <c r="AS57" s="39">
        <f t="shared" si="39"/>
        <v>1.2072389875241105E-3</v>
      </c>
      <c r="AT57" s="39">
        <f t="shared" si="39"/>
        <v>2.8861652509317353E-4</v>
      </c>
      <c r="AU57" s="38"/>
      <c r="AV57" s="40" t="s">
        <v>86</v>
      </c>
      <c r="AW57" s="39">
        <f>AW52^3</f>
        <v>-1108.2652047685251</v>
      </c>
      <c r="AX57" s="39">
        <f t="shared" si="49"/>
        <v>-1108.2652047685251</v>
      </c>
      <c r="AY57" s="39">
        <f t="shared" si="40"/>
        <v>-1108.2652047685251</v>
      </c>
      <c r="AZ57" s="39">
        <f t="shared" si="40"/>
        <v>-1108.2652047685251</v>
      </c>
      <c r="BA57" s="39">
        <f t="shared" si="40"/>
        <v>-1108.2652047685251</v>
      </c>
      <c r="BB57" s="38"/>
      <c r="BC57" s="39">
        <f t="shared" si="50"/>
        <v>0</v>
      </c>
      <c r="BD57" s="39">
        <f t="shared" si="41"/>
        <v>0</v>
      </c>
      <c r="BE57" s="39">
        <f t="shared" si="41"/>
        <v>0</v>
      </c>
      <c r="BF57" s="39">
        <f t="shared" si="41"/>
        <v>1.1121721508459716E-3</v>
      </c>
      <c r="BG57" s="39">
        <f t="shared" si="41"/>
        <v>2.6588874680139046E-4</v>
      </c>
      <c r="BH57" s="38"/>
      <c r="BI57" s="40" t="s">
        <v>86</v>
      </c>
      <c r="BJ57" s="39">
        <f>BJ52^3</f>
        <v>1116.2719390799418</v>
      </c>
      <c r="BK57" s="39">
        <f t="shared" si="51"/>
        <v>1116.2719390799418</v>
      </c>
      <c r="BL57" s="39">
        <f t="shared" si="42"/>
        <v>1116.2719390799418</v>
      </c>
      <c r="BM57" s="39">
        <f t="shared" si="42"/>
        <v>1116.2719390799418</v>
      </c>
      <c r="BN57" s="39">
        <f t="shared" si="42"/>
        <v>1116.2719390799418</v>
      </c>
      <c r="BO57" s="38"/>
      <c r="BP57" s="39">
        <f t="shared" si="52"/>
        <v>0</v>
      </c>
      <c r="BQ57" s="39">
        <f t="shared" si="43"/>
        <v>0</v>
      </c>
      <c r="BR57" s="39">
        <f t="shared" si="43"/>
        <v>0</v>
      </c>
      <c r="BS57" s="39">
        <f t="shared" si="43"/>
        <v>-1.1202071111443422E-3</v>
      </c>
      <c r="BT57" s="39">
        <f t="shared" si="43"/>
        <v>-2.6780967740795854E-4</v>
      </c>
    </row>
    <row r="58" spans="1:72">
      <c r="C58" s="50">
        <v>0</v>
      </c>
      <c r="D58" s="50">
        <v>0</v>
      </c>
      <c r="E58" s="50">
        <v>0</v>
      </c>
      <c r="F58" s="51">
        <v>-1.98527966541008E-5</v>
      </c>
      <c r="G58" s="51">
        <v>-1.9854276368069098E-6</v>
      </c>
      <c r="I58" s="39" t="s">
        <v>87</v>
      </c>
      <c r="J58" s="39">
        <f>J51*J52</f>
        <v>-1.1268048094864621E-5</v>
      </c>
      <c r="K58" s="39">
        <f t="shared" si="44"/>
        <v>-1.1268048094864621E-5</v>
      </c>
      <c r="L58" s="39">
        <f t="shared" si="34"/>
        <v>-1.1268048094864621E-5</v>
      </c>
      <c r="M58" s="39">
        <f t="shared" si="34"/>
        <v>-1.1268048094864621E-5</v>
      </c>
      <c r="N58" s="39">
        <f t="shared" si="34"/>
        <v>-1.1268048094864621E-5</v>
      </c>
      <c r="O58" s="38"/>
      <c r="P58" s="39">
        <f t="shared" si="35"/>
        <v>0</v>
      </c>
      <c r="Q58" s="39">
        <f t="shared" si="35"/>
        <v>0</v>
      </c>
      <c r="R58" s="39">
        <f t="shared" si="35"/>
        <v>0</v>
      </c>
      <c r="S58" s="39">
        <f t="shared" si="35"/>
        <v>2.2370226751597524E-10</v>
      </c>
      <c r="T58" s="39">
        <f t="shared" si="35"/>
        <v>2.2371894100413669E-11</v>
      </c>
      <c r="U58" s="38"/>
      <c r="V58" s="39" t="s">
        <v>87</v>
      </c>
      <c r="W58" s="39">
        <f>W51*W52</f>
        <v>-52.452696784700713</v>
      </c>
      <c r="X58" s="39">
        <f t="shared" si="45"/>
        <v>-52.452696784700713</v>
      </c>
      <c r="Y58" s="39">
        <f t="shared" si="36"/>
        <v>-52.452696784700713</v>
      </c>
      <c r="Z58" s="39">
        <f t="shared" si="36"/>
        <v>-52.452696784700713</v>
      </c>
      <c r="AA58" s="39">
        <f t="shared" si="36"/>
        <v>-52.452696784700713</v>
      </c>
      <c r="AB58" s="38"/>
      <c r="AC58" s="39">
        <f t="shared" si="46"/>
        <v>0</v>
      </c>
      <c r="AD58" s="39">
        <f t="shared" si="37"/>
        <v>0</v>
      </c>
      <c r="AE58" s="39">
        <f t="shared" si="37"/>
        <v>0</v>
      </c>
      <c r="AF58" s="39">
        <f t="shared" si="37"/>
        <v>1.0413327232258701E-3</v>
      </c>
      <c r="AG58" s="39">
        <f t="shared" si="37"/>
        <v>1.0414103382139773E-4</v>
      </c>
      <c r="AH58" s="38"/>
      <c r="AI58" s="39" t="s">
        <v>87</v>
      </c>
      <c r="AJ58" s="39">
        <f>AJ51*AJ52</f>
        <v>51.869620434652916</v>
      </c>
      <c r="AK58" s="39">
        <f t="shared" si="47"/>
        <v>51.869620434652916</v>
      </c>
      <c r="AL58" s="39">
        <f t="shared" si="38"/>
        <v>51.869620434652916</v>
      </c>
      <c r="AM58" s="39">
        <f t="shared" si="38"/>
        <v>51.869620434652916</v>
      </c>
      <c r="AN58" s="39">
        <f t="shared" si="38"/>
        <v>51.869620434652916</v>
      </c>
      <c r="AO58" s="38"/>
      <c r="AP58" s="39">
        <f t="shared" si="48"/>
        <v>0</v>
      </c>
      <c r="AQ58" s="39">
        <f t="shared" si="39"/>
        <v>0</v>
      </c>
      <c r="AR58" s="39">
        <f t="shared" si="39"/>
        <v>0</v>
      </c>
      <c r="AS58" s="39">
        <f t="shared" si="39"/>
        <v>-1.0297570270145558E-3</v>
      </c>
      <c r="AT58" s="39">
        <f t="shared" si="39"/>
        <v>-1.0298337792164434E-4</v>
      </c>
      <c r="AU58" s="38"/>
      <c r="AV58" s="39" t="s">
        <v>87</v>
      </c>
      <c r="AW58" s="39">
        <f>AW51*AW52</f>
        <v>-54.736021602335647</v>
      </c>
      <c r="AX58" s="39">
        <f t="shared" si="49"/>
        <v>-54.736021602335647</v>
      </c>
      <c r="AY58" s="39">
        <f t="shared" si="40"/>
        <v>-54.736021602335647</v>
      </c>
      <c r="AZ58" s="39">
        <f t="shared" si="40"/>
        <v>-54.736021602335647</v>
      </c>
      <c r="BA58" s="39">
        <f t="shared" si="40"/>
        <v>-54.736021602335647</v>
      </c>
      <c r="BB58" s="38"/>
      <c r="BC58" s="39">
        <f t="shared" si="50"/>
        <v>0</v>
      </c>
      <c r="BD58" s="39">
        <f t="shared" si="41"/>
        <v>0</v>
      </c>
      <c r="BE58" s="39">
        <f t="shared" si="41"/>
        <v>0</v>
      </c>
      <c r="BF58" s="39">
        <f t="shared" si="41"/>
        <v>1.0866631065256382E-3</v>
      </c>
      <c r="BG58" s="39">
        <f t="shared" si="41"/>
        <v>1.0867441001813722E-4</v>
      </c>
      <c r="BH58" s="38"/>
      <c r="BI58" s="39" t="s">
        <v>87</v>
      </c>
      <c r="BJ58" s="39">
        <f>BJ51*BJ52</f>
        <v>54.490878473251129</v>
      </c>
      <c r="BK58" s="39">
        <f t="shared" si="51"/>
        <v>54.490878473251129</v>
      </c>
      <c r="BL58" s="39">
        <f t="shared" si="42"/>
        <v>54.490878473251129</v>
      </c>
      <c r="BM58" s="39">
        <f t="shared" si="42"/>
        <v>54.490878473251129</v>
      </c>
      <c r="BN58" s="39">
        <f t="shared" si="42"/>
        <v>54.490878473251129</v>
      </c>
      <c r="BO58" s="38"/>
      <c r="BP58" s="39">
        <f t="shared" si="52"/>
        <v>0</v>
      </c>
      <c r="BQ58" s="39">
        <f t="shared" si="43"/>
        <v>0</v>
      </c>
      <c r="BR58" s="39">
        <f t="shared" si="43"/>
        <v>0</v>
      </c>
      <c r="BS58" s="39">
        <f t="shared" si="43"/>
        <v>-1.0817963298327734E-3</v>
      </c>
      <c r="BT58" s="39">
        <f t="shared" si="43"/>
        <v>-1.081876960746795E-4</v>
      </c>
    </row>
    <row r="59" spans="1:72" ht="17.25" customHeight="1">
      <c r="B59" s="41" t="s">
        <v>88</v>
      </c>
      <c r="C59" s="42" t="s">
        <v>22</v>
      </c>
      <c r="D59" s="38"/>
      <c r="E59" s="38"/>
      <c r="F59" s="38"/>
      <c r="G59" s="38"/>
      <c r="H59" s="38"/>
      <c r="I59" s="41" t="s">
        <v>90</v>
      </c>
      <c r="J59" s="42" t="s">
        <v>93</v>
      </c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41"/>
      <c r="W59" s="38"/>
      <c r="X59" s="38"/>
      <c r="Y59" s="38"/>
      <c r="Z59" s="38"/>
      <c r="AA59" s="38"/>
      <c r="AB59" s="38"/>
      <c r="AC59" s="38"/>
      <c r="AD59" s="38"/>
      <c r="AE59" s="38"/>
      <c r="AF59" s="38"/>
      <c r="AG59" s="38"/>
      <c r="AH59" s="38"/>
      <c r="AI59" s="41"/>
      <c r="AJ59" s="38"/>
      <c r="AK59" s="38"/>
      <c r="AL59" s="38"/>
      <c r="AM59" s="38"/>
      <c r="AN59" s="38"/>
      <c r="AO59" s="38"/>
      <c r="AP59" s="38"/>
      <c r="AQ59" s="38"/>
      <c r="AR59" s="38"/>
      <c r="AS59" s="38"/>
      <c r="AT59" s="38"/>
      <c r="AU59" s="38"/>
      <c r="AV59" s="41"/>
      <c r="AW59" s="38"/>
      <c r="AX59" s="38"/>
      <c r="AY59" s="38"/>
      <c r="AZ59" s="38"/>
      <c r="BA59" s="38"/>
      <c r="BB59" s="38"/>
      <c r="BC59" s="38"/>
      <c r="BD59" s="38"/>
      <c r="BE59" s="38"/>
      <c r="BF59" s="38"/>
      <c r="BG59" s="38"/>
      <c r="BH59" s="38"/>
      <c r="BI59" s="41"/>
      <c r="BJ59" s="38"/>
      <c r="BK59" s="38"/>
      <c r="BL59" s="38"/>
      <c r="BM59" s="38"/>
      <c r="BN59" s="38"/>
      <c r="BO59" s="38"/>
      <c r="BP59" s="38"/>
      <c r="BQ59" s="38"/>
      <c r="BR59" s="38"/>
      <c r="BS59" s="38"/>
      <c r="BT59" s="38"/>
    </row>
    <row r="60" spans="1:72" s="43" customFormat="1">
      <c r="B60" s="52" t="str">
        <f t="shared" ref="B60:G60" si="63">B71</f>
        <v>PR1</v>
      </c>
      <c r="C60" s="52">
        <f t="shared" si="63"/>
        <v>1.9776810403678415</v>
      </c>
      <c r="D60" s="52">
        <f t="shared" si="63"/>
        <v>0.17650389607604211</v>
      </c>
      <c r="E60" s="52">
        <f t="shared" si="63"/>
        <v>0.77481028874404956</v>
      </c>
      <c r="F60" s="53">
        <f t="shared" si="63"/>
        <v>1.3636623999342986E-2</v>
      </c>
      <c r="G60" s="53">
        <f t="shared" si="63"/>
        <v>-8.2630775002724406E-4</v>
      </c>
      <c r="J60" s="23">
        <f>SUM(P38:P58)</f>
        <v>1.9541645703814601</v>
      </c>
      <c r="K60" s="23">
        <f>SUM(Q38:Q58)</f>
        <v>0.21281920113616992</v>
      </c>
      <c r="L60" s="23">
        <f>SUM(R38:R58)</f>
        <v>0.76097827894861991</v>
      </c>
      <c r="M60" s="54">
        <f>SUM(S38:S58)</f>
        <v>1.4369852283297018E-2</v>
      </c>
      <c r="N60" s="54">
        <f>SUM(T38:T58)</f>
        <v>1.2553215284118084E-3</v>
      </c>
      <c r="O60" s="42"/>
      <c r="AB60" s="42"/>
      <c r="AO60" s="42"/>
      <c r="BB60" s="42"/>
    </row>
    <row r="61" spans="1:72" s="43" customFormat="1">
      <c r="B61" s="52" t="str">
        <f t="shared" ref="B61:C64" si="64">B72</f>
        <v>PR2</v>
      </c>
      <c r="C61" s="52">
        <f t="shared" si="64"/>
        <v>-108.48746393753711</v>
      </c>
      <c r="D61" s="52">
        <f t="shared" ref="D61:G64" si="65">D72</f>
        <v>-46.961437974539876</v>
      </c>
      <c r="E61" s="52">
        <f t="shared" si="65"/>
        <v>23.427140799475865</v>
      </c>
      <c r="F61" s="53">
        <f t="shared" si="65"/>
        <v>-4.9273708723241088</v>
      </c>
      <c r="G61" s="53">
        <f t="shared" si="65"/>
        <v>10.645169227937613</v>
      </c>
      <c r="J61" s="23">
        <f>SUM(AC38:AC58)</f>
        <v>-108.39215223433705</v>
      </c>
      <c r="K61" s="23">
        <f>SUM(AD38:AD58)</f>
        <v>-47.019830240910849</v>
      </c>
      <c r="L61" s="23">
        <f>SUM(AE38:AE58)</f>
        <v>23.317237073303463</v>
      </c>
      <c r="M61" s="54">
        <f>SUM(AF38:AF58)</f>
        <v>-4.9273495927435667</v>
      </c>
      <c r="N61" s="54">
        <f>SUM(AG38:AG58)</f>
        <v>10.644186444448408</v>
      </c>
    </row>
    <row r="62" spans="1:72" s="43" customFormat="1">
      <c r="B62" s="52" t="str">
        <f t="shared" si="64"/>
        <v>PR3</v>
      </c>
      <c r="C62" s="52">
        <f t="shared" si="64"/>
        <v>112.3275079654511</v>
      </c>
      <c r="D62" s="52">
        <f t="shared" si="65"/>
        <v>-46.473320185016746</v>
      </c>
      <c r="E62" s="52">
        <f t="shared" si="65"/>
        <v>23.257290374323247</v>
      </c>
      <c r="F62" s="53">
        <f t="shared" si="65"/>
        <v>-4.8770599236961036</v>
      </c>
      <c r="G62" s="53">
        <f t="shared" si="65"/>
        <v>-10.635428156753767</v>
      </c>
      <c r="I62" s="42"/>
      <c r="J62" s="23">
        <f>SUM(AP38:AP58)</f>
        <v>112.2790727056602</v>
      </c>
      <c r="K62" s="23">
        <f>SUM(AQ38:AQ58)</f>
        <v>-46.174792296273338</v>
      </c>
      <c r="L62" s="23">
        <f>SUM(AR38:AR58)</f>
        <v>23.358091969365155</v>
      </c>
      <c r="M62" s="54">
        <f>SUM(AS38:AS58)</f>
        <v>-4.8755511047031028</v>
      </c>
      <c r="N62" s="54">
        <f>SUM(AT38:AT58)</f>
        <v>-10.635181416544821</v>
      </c>
    </row>
    <row r="63" spans="1:72" s="43" customFormat="1">
      <c r="A63" s="42"/>
      <c r="B63" s="52" t="str">
        <f t="shared" si="64"/>
        <v>PR4</v>
      </c>
      <c r="C63" s="52">
        <f t="shared" si="64"/>
        <v>104.09233842847034</v>
      </c>
      <c r="D63" s="52">
        <f t="shared" si="65"/>
        <v>58.668466590654361</v>
      </c>
      <c r="E63" s="52">
        <f t="shared" si="65"/>
        <v>31.856871263663663</v>
      </c>
      <c r="F63" s="53">
        <f t="shared" si="65"/>
        <v>5.2892244334198502</v>
      </c>
      <c r="G63" s="53">
        <f t="shared" si="65"/>
        <v>-10.348591233241546</v>
      </c>
      <c r="I63" s="42"/>
      <c r="J63" s="23">
        <f>SUM(BC38:BC58)</f>
        <v>103.89915596092455</v>
      </c>
      <c r="K63" s="23">
        <f>SUM(BD38:BD58)</f>
        <v>58.891924514803279</v>
      </c>
      <c r="L63" s="23">
        <f>SUM(BE38:BE58)</f>
        <v>32.053306951782659</v>
      </c>
      <c r="M63" s="54">
        <f>SUM(BF38:BF58)</f>
        <v>5.2941130578911171</v>
      </c>
      <c r="N63" s="54">
        <f>SUM(BG38:BG58)</f>
        <v>-10.346157020908473</v>
      </c>
      <c r="O63" s="42"/>
      <c r="P63" s="42"/>
      <c r="Q63" s="42"/>
      <c r="R63" s="42"/>
      <c r="S63" s="42"/>
      <c r="T63" s="42"/>
      <c r="U63" s="42"/>
      <c r="V63" s="42"/>
      <c r="AI63" s="42"/>
    </row>
    <row r="64" spans="1:72" s="43" customFormat="1">
      <c r="B64" s="52" t="str">
        <f t="shared" si="64"/>
        <v>PR5</v>
      </c>
      <c r="C64" s="52">
        <f t="shared" si="64"/>
        <v>-100.41508138480127</v>
      </c>
      <c r="D64" s="52">
        <f t="shared" si="65"/>
        <v>58.310303692694561</v>
      </c>
      <c r="E64" s="52">
        <f t="shared" si="65"/>
        <v>31.838226062668753</v>
      </c>
      <c r="F64" s="53">
        <f t="shared" si="65"/>
        <v>5.2529162125363706</v>
      </c>
      <c r="G64" s="53">
        <f t="shared" si="65"/>
        <v>10.373452815258252</v>
      </c>
      <c r="I64" s="42"/>
      <c r="J64" s="23">
        <f>SUM(BP38:BP58)</f>
        <v>-100.47265137285291</v>
      </c>
      <c r="K64" s="23">
        <f>SUM(BQ38:BQ58)</f>
        <v>58.179121608649993</v>
      </c>
      <c r="L64" s="23">
        <f>SUM(BR38:BR58)</f>
        <v>31.834810416350443</v>
      </c>
      <c r="M64" s="54">
        <f>SUM(BS38:BS58)</f>
        <v>5.2523306689888463</v>
      </c>
      <c r="N64" s="54">
        <f>SUM(BT38:BT58)</f>
        <v>10.374299977695831</v>
      </c>
    </row>
    <row r="65" spans="1:15">
      <c r="O65" s="19"/>
    </row>
    <row r="66" spans="1:15">
      <c r="O66" s="19"/>
    </row>
    <row r="68" spans="1:15">
      <c r="A68" s="19" t="s">
        <v>94</v>
      </c>
    </row>
    <row r="69" spans="1:15">
      <c r="B69" s="55" t="s">
        <v>22</v>
      </c>
      <c r="C69" s="16"/>
      <c r="D69" s="16"/>
      <c r="E69" s="16"/>
      <c r="F69" s="16"/>
      <c r="G69" s="16"/>
      <c r="H69" s="16"/>
      <c r="I69" s="55" t="s">
        <v>95</v>
      </c>
      <c r="J69" s="16"/>
      <c r="K69" s="16"/>
      <c r="L69" s="16"/>
      <c r="M69" s="16"/>
      <c r="N69" s="16"/>
      <c r="O69" s="19"/>
    </row>
    <row r="70" spans="1:15">
      <c r="B70" s="16" t="s">
        <v>24</v>
      </c>
      <c r="C70" s="17" t="s">
        <v>16</v>
      </c>
      <c r="D70" s="17" t="s">
        <v>17</v>
      </c>
      <c r="E70" s="17" t="s">
        <v>18</v>
      </c>
      <c r="F70" s="18" t="s">
        <v>9</v>
      </c>
      <c r="G70" s="18" t="s">
        <v>10</v>
      </c>
      <c r="H70" s="16"/>
      <c r="I70" s="16" t="s">
        <v>24</v>
      </c>
      <c r="J70" s="17" t="s">
        <v>16</v>
      </c>
      <c r="K70" s="17" t="s">
        <v>17</v>
      </c>
      <c r="L70" s="17" t="s">
        <v>18</v>
      </c>
      <c r="M70" s="18" t="s">
        <v>9</v>
      </c>
      <c r="N70" s="18" t="s">
        <v>10</v>
      </c>
      <c r="O70" s="19"/>
    </row>
    <row r="71" spans="1:15">
      <c r="B71" s="56" t="s">
        <v>25</v>
      </c>
      <c r="C71" s="14">
        <v>1.9776810403678415</v>
      </c>
      <c r="D71" s="14">
        <v>0.17650389607604211</v>
      </c>
      <c r="E71" s="14">
        <v>0.77481028874404956</v>
      </c>
      <c r="F71" s="9">
        <v>1.3636623999342986E-2</v>
      </c>
      <c r="G71" s="9">
        <v>-8.2630775002724406E-4</v>
      </c>
      <c r="H71" s="16"/>
      <c r="I71" s="56" t="s">
        <v>25</v>
      </c>
      <c r="J71" s="44"/>
      <c r="K71" s="44"/>
      <c r="L71" s="44"/>
      <c r="M71" s="45"/>
      <c r="N71" s="45"/>
      <c r="O71" s="19"/>
    </row>
    <row r="72" spans="1:15">
      <c r="B72" s="56" t="s">
        <v>26</v>
      </c>
      <c r="C72" s="14">
        <v>-108.48746393753711</v>
      </c>
      <c r="D72" s="14">
        <v>-46.961437974539876</v>
      </c>
      <c r="E72" s="14">
        <v>23.427140799475865</v>
      </c>
      <c r="F72" s="9">
        <v>-4.9273708723241088</v>
      </c>
      <c r="G72" s="9">
        <v>10.645169227937613</v>
      </c>
      <c r="H72" s="16"/>
      <c r="I72" s="56" t="s">
        <v>26</v>
      </c>
      <c r="J72" s="44"/>
      <c r="K72" s="44"/>
      <c r="L72" s="44"/>
      <c r="M72" s="45"/>
      <c r="N72" s="45"/>
      <c r="O72" s="19"/>
    </row>
    <row r="73" spans="1:15">
      <c r="B73" s="56" t="s">
        <v>27</v>
      </c>
      <c r="C73" s="14">
        <v>112.3275079654511</v>
      </c>
      <c r="D73" s="14">
        <v>-46.473320185016746</v>
      </c>
      <c r="E73" s="14">
        <v>23.257290374323247</v>
      </c>
      <c r="F73" s="9">
        <v>-4.8770599236961036</v>
      </c>
      <c r="G73" s="9">
        <v>-10.635428156753767</v>
      </c>
      <c r="H73" s="16"/>
      <c r="I73" s="56" t="s">
        <v>27</v>
      </c>
      <c r="J73" s="44"/>
      <c r="K73" s="44"/>
      <c r="L73" s="44"/>
      <c r="M73" s="45"/>
      <c r="N73" s="45"/>
      <c r="O73" s="19"/>
    </row>
    <row r="74" spans="1:15">
      <c r="B74" s="56" t="s">
        <v>28</v>
      </c>
      <c r="C74" s="14">
        <v>104.09233842847034</v>
      </c>
      <c r="D74" s="14">
        <v>58.668466590654361</v>
      </c>
      <c r="E74" s="14">
        <v>31.856871263663663</v>
      </c>
      <c r="F74" s="9">
        <v>5.2892244334198502</v>
      </c>
      <c r="G74" s="9">
        <v>-10.348591233241546</v>
      </c>
      <c r="H74" s="16"/>
      <c r="I74" s="56" t="s">
        <v>28</v>
      </c>
      <c r="J74" s="44"/>
      <c r="K74" s="44"/>
      <c r="L74" s="44"/>
      <c r="M74" s="45"/>
      <c r="N74" s="45"/>
      <c r="O74" s="19"/>
    </row>
    <row r="75" spans="1:15">
      <c r="B75" s="56" t="s">
        <v>29</v>
      </c>
      <c r="C75" s="14">
        <v>-100.41508138480127</v>
      </c>
      <c r="D75" s="14">
        <v>58.310303692694561</v>
      </c>
      <c r="E75" s="14">
        <v>31.838226062668753</v>
      </c>
      <c r="F75" s="9">
        <v>5.2529162125363706</v>
      </c>
      <c r="G75" s="9">
        <v>10.373452815258252</v>
      </c>
      <c r="H75" s="16"/>
      <c r="I75" s="56" t="s">
        <v>29</v>
      </c>
      <c r="J75" s="44"/>
      <c r="K75" s="44"/>
      <c r="L75" s="44"/>
      <c r="M75" s="45"/>
      <c r="N75" s="45"/>
      <c r="O75" s="19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55C8BFFB715694EA624865142195CE5" ma:contentTypeVersion="13" ma:contentTypeDescription="Create a new document." ma:contentTypeScope="" ma:versionID="5ed0756806fa9010d2f5bdc942eead97">
  <xsd:schema xmlns:xsd="http://www.w3.org/2001/XMLSchema" xmlns:xs="http://www.w3.org/2001/XMLSchema" xmlns:p="http://schemas.microsoft.com/office/2006/metadata/properties" xmlns:ns2="01eee777-8602-42d0-a9c8-03c6289e8509" xmlns:ns3="d1b7d55b-5279-4414-bf60-dbde09f11675" xmlns:ns4="d900e117-17a0-4b24-9e47-511ef1d02c43" targetNamespace="http://schemas.microsoft.com/office/2006/metadata/properties" ma:root="true" ma:fieldsID="c069b3ba59024ab74b10e6ce92c7be04" ns2:_="" ns3:_="" ns4:_="">
    <xsd:import namespace="01eee777-8602-42d0-a9c8-03c6289e8509"/>
    <xsd:import namespace="d1b7d55b-5279-4414-bf60-dbde09f11675"/>
    <xsd:import namespace="d900e117-17a0-4b24-9e47-511ef1d02c4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OCR" minOccurs="0"/>
                <xsd:element ref="ns2:lcf76f155ced4ddcb4097134ff3c332f" minOccurs="0"/>
                <xsd:element ref="ns4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eee777-8602-42d0-a9c8-03c6289e850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0fb68aea-d2ee-4a6c-85e6-e4b5686e96e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1b7d55b-5279-4414-bf60-dbde09f11675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900e117-17a0-4b24-9e47-511ef1d02c43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ada25295-6bfd-4cad-95bf-b6529d71ac1c}" ma:internalName="TaxCatchAll" ma:showField="CatchAllData" ma:web="d1b7d55b-5279-4414-bf60-dbde09f1167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900e117-17a0-4b24-9e47-511ef1d02c43" xsi:nil="true"/>
    <lcf76f155ced4ddcb4097134ff3c332f xmlns="01eee777-8602-42d0-a9c8-03c6289e8509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D258AA4C-AE68-43EB-88B2-3C6F521B55E0}"/>
</file>

<file path=customXml/itemProps2.xml><?xml version="1.0" encoding="utf-8"?>
<ds:datastoreItem xmlns:ds="http://schemas.openxmlformats.org/officeDocument/2006/customXml" ds:itemID="{EA936EC0-F148-4242-ABC6-B48C8F88E4A8}"/>
</file>

<file path=customXml/itemProps3.xml><?xml version="1.0" encoding="utf-8"?>
<ds:datastoreItem xmlns:ds="http://schemas.openxmlformats.org/officeDocument/2006/customXml" ds:itemID="{EA417E54-B6E6-4F42-ADE3-24C90186AED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NASA OCIO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Khreishi, Manal A. (GSFC-5510)</dc:creator>
  <cp:keywords/>
  <dc:description/>
  <cp:lastModifiedBy>Tersigni, James R. (GSFC-448.0)[Ball Aerospace]</cp:lastModifiedBy>
  <cp:revision/>
  <dcterms:created xsi:type="dcterms:W3CDTF">2023-06-06T20:35:31Z</dcterms:created>
  <dcterms:modified xsi:type="dcterms:W3CDTF">2023-08-03T06:51:03Z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0x010100E55C8BFFB715694EA624865142195CE5</vt:lpwstr>
  </property>
  <property fmtid="{D5CDD505-2E9C-101B-9397-08002B2CF9AE}" pid="3" name="MediaServiceImageTags">
    <vt:lpwstr/>
  </property>
</Properties>
</file>