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D83FC1F4-E58C-FF48-82EB-CCD8B50B81D4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J63" i="1"/>
  <c r="N90" i="1"/>
  <c r="N92" i="1" s="1"/>
  <c r="N93" i="1" s="1"/>
  <c r="N78" i="1"/>
  <c r="N83" i="1" s="1"/>
  <c r="N63" i="1"/>
  <c r="N69" i="1" s="1"/>
  <c r="J43" i="1"/>
  <c r="N43" i="1"/>
  <c r="J24" i="1"/>
  <c r="J23" i="1"/>
  <c r="N23" i="1"/>
  <c r="N25" i="1" s="1"/>
  <c r="N28" i="1" s="1"/>
  <c r="N35" i="1" s="1"/>
  <c r="N22" i="1"/>
  <c r="J14" i="1"/>
  <c r="J22" i="1" s="1"/>
  <c r="N18" i="1"/>
  <c r="N14" i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5" i="1"/>
  <c r="AC135" i="1"/>
  <c r="AC123" i="1"/>
  <c r="AB123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J18" i="1" l="1"/>
  <c r="N44" i="1"/>
  <c r="N47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N50" i="1" l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7" i="1" s="1"/>
  <c r="AB137" i="1" s="1"/>
  <c r="AB49" i="1"/>
  <c r="AB50" i="1"/>
  <c r="AC101" i="1"/>
  <c r="AC117" i="1" s="1"/>
  <c r="AC137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<sst xmlns="http://schemas.openxmlformats.org/spreadsheetml/2006/main" count="141" uniqueCount="137">
  <si>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</si>
  <si>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</si>
  <si>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</si>
  <si>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</si>
  <si>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</si>
  <si>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</si>
  <si>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</si>
  <si>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</si>
  <si>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</si>
  <si>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</si>
  <si>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</si>
  <si>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</si>
  <si>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</si>
  <si>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</si>
  <si>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</si>
  <si>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</si>
  <si>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</si>
  <si>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</si>
  <si>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</si>
  <si>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</si>
  <si>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</si>
  <si>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</si>
  <si>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</si>
  <si>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</si>
  <si>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</si>
  <si>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</si>
  <si>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</si>
  <si>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</si>
  <si>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</si>
  <si>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</si>
  <si>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</si>
  <si>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</si>
  <si>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</si>
  <si>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</si>
  <si>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</si>
  <si>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</si>
  <si>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</si>
  <si>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</si>
  <si>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</si>
  <si>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</si>
  <si>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</si>
  <si>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</si>
  <si>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</si>
  <si>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</si>
  <si>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</si>
  <si>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</si>
  <si>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</si>
  <si>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</si>
  <si>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</si>
  <si>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</si>
  <si>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</si>
  <si>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</si>
  <si>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</si>
  <si>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</si>
  <si>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</si>
  <si>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</si>
  <si>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</si>
  <si>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</si>
  <si>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</si>
  <si>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</si>
  <si>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</si>
  <si>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</si>
  <si>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</si>
  <si>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</si>
  <si>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</si>
  <si>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</si>
  <si>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</si>
  <si>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</si>
  <si>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</si>
  <si>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</si>
  <si>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</si>
  <si>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</si>
  <si>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</si>
  <si>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</si>
  <si>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</si>
  <si>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</si>
  <si>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</si>
  <si>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</si>
  <si>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</si>
  <si>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</si>
  <si>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</si>
  <si>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</si>
  <si>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</si>
  <si>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</si>
  <si>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</si>
  <si>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</si>
  <si>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</si>
  <si>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</si>
  <si>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</si>
  <si>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</si>
  <si>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</si>
  <si>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</si>
  <si>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</si>
  <si>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</si>
  <si>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</si>
  <si>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</si>
  <si>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</si>
  <si>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</si>
  <si>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</si>
  <si>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</si>
  <si>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</si>
  <si>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</si>
  <si>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</si>
  <si>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</si>
  <si>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</si>
  <si>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</si>
  <si>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</si>
  <si>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</si>
  <si>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</si>
  <si>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</si>
  <si>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</si>
  <si>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</si>
  <si>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</si>
  <si>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</si>
  <si>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ASRT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</si>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</sst>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39"/>
  <sheetViews>
    <sheetView tabSelected="1" workbookViewId="0">
      <pane xSplit="1" ySplit="3" topLeftCell="C76" activePane="bottomRight" state="frozen"/>
      <selection pane="topRight" activeCell="B1" sqref="B1"/>
      <selection pane="bottomLeft" activeCell="A2" sqref="A2"/>
      <selection pane="bottomRight" activeCell="K77" sqref="K77"/>
    </sheetView>
  </sheetViews>
  <sheetFormatPr baseColWidth="10" defaultRowHeight="16" x14ac:dyDescent="0.2"/>
  <cols>
    <col min="1" max="1" width="23.6640625" customWidth="1"/>
  </cols>
  <sheetData>
    <row r="2" spans="1:34" x14ac:dyDescent="0.2">
      <c r="A2" t="s">
        <v>0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Z2" t="s">
        <v>107</v>
      </c>
      <c r="AA2" t="s">
        <v>106</v>
      </c>
      <c r="AB2" t="s">
        <v>105</v>
      </c>
      <c r="AC2" t="s">
        <v>12</v>
      </c>
      <c r="AD2" t="s">
        <v>100</v>
      </c>
      <c r="AE2" t="s">
        <v>101</v>
      </c>
      <c r="AF2" t="s">
        <v>102</v>
      </c>
      <c r="AG2" t="s">
        <v>103</v>
      </c>
      <c r="AH2" t="s">
        <v>104</v>
      </c>
    </row>
    <row r="3" spans="1:34" x14ac:dyDescent="0.2">
      <c r="A3" t="s">
        <v>114</v>
      </c>
    </row>
    <row r="6" spans="1:34" x14ac:dyDescent="0.2">
      <c r="A6" s="1" t="s">
        <v>13</v>
      </c>
    </row>
    <row r="7" spans="1:34" x14ac:dyDescent="0.2">
      <c r="A7" t="s">
        <v>1</v>
      </c>
      <c r="G7">
        <v>5434</v>
      </c>
      <c r="J7">
        <v>14597</v>
      </c>
      <c r="N7">
        <v>21357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>
        <v>3078</v>
      </c>
      <c r="AC8">
        <v>11148</v>
      </c>
    </row>
    <row r="9" spans="1:34" x14ac:dyDescent="0.2">
      <c r="A9" t="s">
        <v>3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N10">
        <v>1766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N11">
        <v>5473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N12">
        <v>2228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N13">
        <v>1644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N14">
        <f>N7+N8+N9+N10+N11+N12+N13</f>
        <v>35546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N16">
        <v>992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0">C17+C16+C14</f>
        <v>57203</v>
      </c>
      <c r="D18">
        <f t="shared" si="0"/>
        <v>0</v>
      </c>
      <c r="E18">
        <f t="shared" si="0"/>
        <v>0</v>
      </c>
      <c r="F18">
        <f t="shared" si="0"/>
        <v>9659</v>
      </c>
      <c r="G18">
        <f t="shared" si="0"/>
        <v>20617</v>
      </c>
      <c r="J18">
        <f>J14+J17+J16</f>
        <v>26839</v>
      </c>
      <c r="N18">
        <f>N14+N17+N16</f>
        <v>36538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30</v>
      </c>
    </row>
    <row r="21" spans="1:29" x14ac:dyDescent="0.2">
      <c r="A21" t="s">
        <v>14</v>
      </c>
    </row>
    <row r="22" spans="1:29" x14ac:dyDescent="0.2">
      <c r="A22" t="s">
        <v>15</v>
      </c>
      <c r="J22">
        <f>J14</f>
        <v>26027</v>
      </c>
      <c r="N22">
        <f>N14</f>
        <v>35546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16</v>
      </c>
      <c r="J23">
        <f t="shared" ref="J23:J24" si="1">J16</f>
        <v>434</v>
      </c>
      <c r="N23">
        <f t="shared" ref="N23" si="2">N16</f>
        <v>992</v>
      </c>
      <c r="Z23">
        <f t="shared" ref="Z23:AC24" si="3">Z16</f>
        <v>2084</v>
      </c>
      <c r="AA23">
        <f t="shared" si="3"/>
        <v>1519</v>
      </c>
      <c r="AB23">
        <f t="shared" si="3"/>
        <v>2579</v>
      </c>
      <c r="AC23">
        <f t="shared" si="3"/>
        <v>2403</v>
      </c>
    </row>
    <row r="24" spans="1:29" x14ac:dyDescent="0.2">
      <c r="A24" t="s">
        <v>10</v>
      </c>
      <c r="J24">
        <f t="shared" si="1"/>
        <v>378</v>
      </c>
      <c r="Z24">
        <f t="shared" si="3"/>
        <v>118614</v>
      </c>
      <c r="AA24">
        <f t="shared" si="3"/>
        <v>11258</v>
      </c>
      <c r="AB24">
        <f t="shared" si="3"/>
        <v>-985</v>
      </c>
      <c r="AC24">
        <f t="shared" si="3"/>
        <v>-1290</v>
      </c>
    </row>
    <row r="25" spans="1:29" x14ac:dyDescent="0.2">
      <c r="A25" t="s">
        <v>11</v>
      </c>
      <c r="J25">
        <f>J24+J23+J22</f>
        <v>26839</v>
      </c>
      <c r="N25">
        <f>N24+N23+N22</f>
        <v>36538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109</v>
      </c>
      <c r="J27">
        <v>3966</v>
      </c>
      <c r="N27">
        <v>4195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31</v>
      </c>
      <c r="J28">
        <f>J25-J27</f>
        <v>22873</v>
      </c>
      <c r="N28">
        <f>N25-N27</f>
        <v>32343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108</v>
      </c>
      <c r="Z29">
        <v>10106</v>
      </c>
      <c r="AA29">
        <v>4213</v>
      </c>
    </row>
    <row r="30" spans="1:29" x14ac:dyDescent="0.2">
      <c r="A30" t="s">
        <v>17</v>
      </c>
      <c r="J30">
        <v>8324</v>
      </c>
      <c r="N30">
        <v>10638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110</v>
      </c>
      <c r="Z31">
        <v>189790</v>
      </c>
      <c r="AA31">
        <v>17432</v>
      </c>
    </row>
    <row r="32" spans="1:29" x14ac:dyDescent="0.2">
      <c r="A32" t="s">
        <v>18</v>
      </c>
      <c r="J32">
        <v>-594</v>
      </c>
      <c r="N32">
        <v>1645</v>
      </c>
      <c r="AB32">
        <v>3914</v>
      </c>
      <c r="AC32">
        <v>18687</v>
      </c>
    </row>
    <row r="33" spans="1:29" x14ac:dyDescent="0.2">
      <c r="A33" t="s">
        <v>19</v>
      </c>
      <c r="J33">
        <v>6547</v>
      </c>
      <c r="N33">
        <v>8501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20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32</v>
      </c>
      <c r="J35">
        <f>J28-J30-J32-J33-J34-J31-J29</f>
        <v>7507</v>
      </c>
      <c r="N35">
        <f>N28-N30-N32-N33-N34-N31-N29</f>
        <v>11559</v>
      </c>
      <c r="Z35">
        <f>Z28-Z30-Z32-Z33-Z34-Z31-Z29</f>
        <v>-194428</v>
      </c>
      <c r="AA35">
        <f>AA28-AA30-AA32-AA33-AA34-AA31-AA29</f>
        <v>-82155</v>
      </c>
      <c r="AB35">
        <f t="shared" ref="AB35:AC35" si="4">AB28-AB30-AB32-AB33-AB34-AB31-AB29</f>
        <v>9424</v>
      </c>
      <c r="AC35">
        <f t="shared" si="4"/>
        <v>39405</v>
      </c>
    </row>
    <row r="37" spans="1:29" x14ac:dyDescent="0.2">
      <c r="A37" s="1" t="s">
        <v>21</v>
      </c>
    </row>
    <row r="38" spans="1:29" x14ac:dyDescent="0.2">
      <c r="A38" t="s">
        <v>111</v>
      </c>
      <c r="AA38">
        <v>126655</v>
      </c>
    </row>
    <row r="39" spans="1:29" x14ac:dyDescent="0.2">
      <c r="A39" t="s">
        <v>112</v>
      </c>
      <c r="Z39">
        <v>26385</v>
      </c>
      <c r="AA39">
        <v>-56113</v>
      </c>
    </row>
    <row r="40" spans="1:29" x14ac:dyDescent="0.2">
      <c r="A40" t="s">
        <v>113</v>
      </c>
      <c r="AA40">
        <v>-14749</v>
      </c>
    </row>
    <row r="41" spans="1:29" x14ac:dyDescent="0.2">
      <c r="A41" t="s">
        <v>22</v>
      </c>
      <c r="J41">
        <v>-2684</v>
      </c>
      <c r="N41">
        <v>-2327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23</v>
      </c>
      <c r="J42">
        <v>269</v>
      </c>
      <c r="N42">
        <v>545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24</v>
      </c>
      <c r="J43">
        <f>J42+J41</f>
        <v>-2415</v>
      </c>
      <c r="N43">
        <f>N42+N41</f>
        <v>-1782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25</v>
      </c>
      <c r="J44">
        <f>J35+J43</f>
        <v>5092</v>
      </c>
      <c r="N44">
        <f>N35+N43</f>
        <v>9777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26</v>
      </c>
      <c r="J46">
        <v>-548</v>
      </c>
      <c r="N46">
        <v>-713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27</v>
      </c>
      <c r="J47">
        <f>J44+J46</f>
        <v>4544</v>
      </c>
      <c r="N47">
        <f>N44+N46</f>
        <v>9064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33</v>
      </c>
      <c r="J49" s="2">
        <f>J47/J51</f>
        <v>0.10052207769223963</v>
      </c>
      <c r="N49" s="2">
        <f>N47/N51</f>
        <v>0.23963620981387479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34</v>
      </c>
      <c r="J50" s="2">
        <f>J47/J52</f>
        <v>9.8510633685260265E-2</v>
      </c>
      <c r="N50" s="2">
        <f>N47/N52</f>
        <v>0.23555093555093556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28</v>
      </c>
      <c r="J51">
        <v>45204</v>
      </c>
      <c r="N51">
        <v>37824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29</v>
      </c>
      <c r="J52">
        <v>46127</v>
      </c>
      <c r="N52">
        <v>38480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64</v>
      </c>
    </row>
    <row r="58" spans="1:29" x14ac:dyDescent="0.2">
      <c r="A58" s="1" t="s">
        <v>35</v>
      </c>
    </row>
    <row r="59" spans="1:29" x14ac:dyDescent="0.2">
      <c r="A59" t="s">
        <v>36</v>
      </c>
      <c r="J59">
        <v>36810</v>
      </c>
      <c r="N59">
        <v>61389</v>
      </c>
      <c r="AB59">
        <v>36810</v>
      </c>
      <c r="AC59">
        <v>64941</v>
      </c>
    </row>
    <row r="60" spans="1:29" x14ac:dyDescent="0.2">
      <c r="A60" t="s">
        <v>37</v>
      </c>
      <c r="J60">
        <v>44361</v>
      </c>
      <c r="N60">
        <v>48923</v>
      </c>
      <c r="AB60">
        <v>44361</v>
      </c>
      <c r="AC60">
        <v>45357</v>
      </c>
    </row>
    <row r="61" spans="1:29" x14ac:dyDescent="0.2">
      <c r="A61" t="s">
        <v>38</v>
      </c>
      <c r="J61">
        <v>7489</v>
      </c>
      <c r="N61">
        <v>9480</v>
      </c>
      <c r="AB61">
        <v>7489</v>
      </c>
      <c r="AC61">
        <v>13696</v>
      </c>
    </row>
    <row r="62" spans="1:29" x14ac:dyDescent="0.2">
      <c r="A62" t="s">
        <v>39</v>
      </c>
      <c r="J62">
        <v>14838</v>
      </c>
      <c r="N62">
        <v>5323</v>
      </c>
      <c r="AB62">
        <v>14838</v>
      </c>
      <c r="AC62">
        <v>8268</v>
      </c>
    </row>
    <row r="63" spans="1:29" x14ac:dyDescent="0.2">
      <c r="A63" t="s">
        <v>40</v>
      </c>
      <c r="J63">
        <f>J59+J60+J61+J62</f>
        <v>103498</v>
      </c>
      <c r="N63">
        <f>N59+N60+N61+N62</f>
        <v>125115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41</v>
      </c>
      <c r="J65">
        <v>1527</v>
      </c>
      <c r="N65">
        <v>1329</v>
      </c>
      <c r="AB65">
        <v>1527</v>
      </c>
      <c r="AC65">
        <v>744</v>
      </c>
    </row>
    <row r="66" spans="1:29" x14ac:dyDescent="0.2">
      <c r="A66" t="s">
        <v>42</v>
      </c>
      <c r="J66">
        <v>216054</v>
      </c>
      <c r="N66">
        <v>207554</v>
      </c>
      <c r="AB66">
        <v>216054</v>
      </c>
      <c r="AC66">
        <v>197996</v>
      </c>
    </row>
    <row r="67" spans="1:29" x14ac:dyDescent="0.2">
      <c r="A67" t="s">
        <v>43</v>
      </c>
      <c r="AC67">
        <v>80202</v>
      </c>
    </row>
    <row r="68" spans="1:29" x14ac:dyDescent="0.2">
      <c r="A68" t="s">
        <v>44</v>
      </c>
      <c r="J68">
        <v>5468</v>
      </c>
      <c r="N68">
        <v>5137</v>
      </c>
      <c r="AB68">
        <v>5468</v>
      </c>
      <c r="AC68">
        <v>2709</v>
      </c>
    </row>
    <row r="69" spans="1:29" x14ac:dyDescent="0.2">
      <c r="A69" s="1" t="s">
        <v>45</v>
      </c>
      <c r="J69">
        <f>J63+J65+J66+J67+J68</f>
        <v>326547</v>
      </c>
      <c r="N69">
        <f>N63+N65+N66+N67+N68</f>
        <v>339135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46</v>
      </c>
    </row>
    <row r="72" spans="1:29" x14ac:dyDescent="0.2">
      <c r="A72" t="s">
        <v>47</v>
      </c>
      <c r="N72">
        <v>8523</v>
      </c>
      <c r="AB72">
        <v>6685</v>
      </c>
      <c r="AC72">
        <v>5991</v>
      </c>
    </row>
    <row r="73" spans="1:29" x14ac:dyDescent="0.2">
      <c r="A73" t="s">
        <v>48</v>
      </c>
      <c r="N73">
        <v>55588</v>
      </c>
      <c r="AB73">
        <v>52662</v>
      </c>
      <c r="AC73">
        <v>49426</v>
      </c>
    </row>
    <row r="74" spans="1:29" x14ac:dyDescent="0.2">
      <c r="A74" t="s">
        <v>49</v>
      </c>
      <c r="N74">
        <v>15386</v>
      </c>
      <c r="AB74">
        <v>14699</v>
      </c>
      <c r="AC74">
        <v>12181</v>
      </c>
    </row>
    <row r="75" spans="1:29" x14ac:dyDescent="0.2">
      <c r="A75" t="s">
        <v>50</v>
      </c>
      <c r="N75">
        <v>12271</v>
      </c>
      <c r="AB75">
        <v>12174</v>
      </c>
      <c r="AC75">
        <v>470</v>
      </c>
    </row>
    <row r="76" spans="1:29" x14ac:dyDescent="0.2">
      <c r="A76" t="s">
        <v>51</v>
      </c>
      <c r="N76">
        <v>14600</v>
      </c>
      <c r="AB76">
        <v>14500</v>
      </c>
      <c r="AC76">
        <v>26300</v>
      </c>
    </row>
    <row r="77" spans="1:29" x14ac:dyDescent="0.2">
      <c r="A77" t="s">
        <v>52</v>
      </c>
      <c r="N77">
        <v>32159</v>
      </c>
      <c r="AB77">
        <v>34299</v>
      </c>
      <c r="AC77">
        <v>948</v>
      </c>
    </row>
    <row r="78" spans="1:29" x14ac:dyDescent="0.2">
      <c r="A78" t="s">
        <v>53</v>
      </c>
      <c r="N78">
        <f>N72+N73+N74+N75+N76+N77</f>
        <v>138527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54</v>
      </c>
      <c r="N80">
        <v>61250</v>
      </c>
      <c r="AB80">
        <v>61319</v>
      </c>
      <c r="AC80">
        <v>66403</v>
      </c>
    </row>
    <row r="81" spans="1:29" x14ac:dyDescent="0.2">
      <c r="A81" t="s">
        <v>55</v>
      </c>
      <c r="N81">
        <v>22859</v>
      </c>
      <c r="AB81">
        <v>23159</v>
      </c>
      <c r="AC81">
        <v>22200</v>
      </c>
    </row>
    <row r="82" spans="1:29" x14ac:dyDescent="0.2">
      <c r="A82" t="s">
        <v>56</v>
      </c>
      <c r="N82">
        <v>4637</v>
      </c>
      <c r="AB82">
        <v>4636</v>
      </c>
      <c r="AC82">
        <v>4269</v>
      </c>
    </row>
    <row r="83" spans="1:29" x14ac:dyDescent="0.2">
      <c r="A83" s="1" t="s">
        <v>57</v>
      </c>
      <c r="N83">
        <f>N78+N80+N81+N82</f>
        <v>227273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58</v>
      </c>
    </row>
    <row r="86" spans="1:29" x14ac:dyDescent="0.2">
      <c r="A86" t="s">
        <v>135</v>
      </c>
      <c r="N86">
        <v>4</v>
      </c>
      <c r="AB86">
        <v>4</v>
      </c>
      <c r="AC86">
        <v>5</v>
      </c>
    </row>
    <row r="87" spans="1:29" x14ac:dyDescent="0.2">
      <c r="A87" t="s">
        <v>136</v>
      </c>
      <c r="N87">
        <v>45335426</v>
      </c>
      <c r="AB87">
        <v>44640444</v>
      </c>
      <c r="AC87">
        <v>48319838</v>
      </c>
    </row>
    <row r="88" spans="1:29" x14ac:dyDescent="0.2">
      <c r="A88" t="s">
        <v>59</v>
      </c>
      <c r="N88">
        <v>532020</v>
      </c>
      <c r="AB88">
        <v>531636</v>
      </c>
      <c r="AC88">
        <v>545321</v>
      </c>
    </row>
    <row r="89" spans="1:29" x14ac:dyDescent="0.2">
      <c r="A89" t="s">
        <v>60</v>
      </c>
      <c r="N89">
        <v>-420162</v>
      </c>
      <c r="AB89">
        <v>-429226</v>
      </c>
      <c r="AC89">
        <v>-319601</v>
      </c>
    </row>
    <row r="90" spans="1:29" x14ac:dyDescent="0.2">
      <c r="A90" t="s">
        <v>61</v>
      </c>
      <c r="N90">
        <f>N86+N88+N89</f>
        <v>111862</v>
      </c>
      <c r="AB90">
        <f>AB86+AB88+AB89</f>
        <v>102414</v>
      </c>
      <c r="AC90">
        <f>AC86+AC88+AC89</f>
        <v>225725</v>
      </c>
    </row>
    <row r="92" spans="1:29" x14ac:dyDescent="0.2">
      <c r="A92" t="s">
        <v>62</v>
      </c>
      <c r="N92">
        <f>N90+N83</f>
        <v>339135</v>
      </c>
      <c r="AB92">
        <f>AB90+AB83</f>
        <v>326547</v>
      </c>
      <c r="AC92">
        <f>AC90+AC83</f>
        <v>413913</v>
      </c>
    </row>
    <row r="93" spans="1:29" x14ac:dyDescent="0.2">
      <c r="A93" t="s">
        <v>63</v>
      </c>
      <c r="N93">
        <f>N92-N69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65</v>
      </c>
    </row>
    <row r="100" spans="1:29" x14ac:dyDescent="0.2">
      <c r="A100" s="1" t="s">
        <v>81</v>
      </c>
    </row>
    <row r="101" spans="1:29" x14ac:dyDescent="0.2">
      <c r="A101" t="s">
        <v>27</v>
      </c>
      <c r="AB101">
        <f>AB47</f>
        <v>-1281</v>
      </c>
      <c r="AC101">
        <f>AC47</f>
        <v>109625</v>
      </c>
    </row>
    <row r="102" spans="1:29" x14ac:dyDescent="0.2">
      <c r="A102" t="s">
        <v>66</v>
      </c>
    </row>
    <row r="103" spans="1:29" x14ac:dyDescent="0.2">
      <c r="A103" t="s">
        <v>67</v>
      </c>
      <c r="AB103">
        <v>29077</v>
      </c>
      <c r="AC103">
        <v>33396</v>
      </c>
    </row>
    <row r="104" spans="1:29" x14ac:dyDescent="0.2">
      <c r="A104" t="s">
        <v>68</v>
      </c>
      <c r="AB104">
        <v>194</v>
      </c>
      <c r="AC104">
        <v>304</v>
      </c>
    </row>
    <row r="105" spans="1:29" x14ac:dyDescent="0.2">
      <c r="A105" t="s">
        <v>69</v>
      </c>
      <c r="AC105">
        <v>-1046</v>
      </c>
    </row>
    <row r="106" spans="1:29" x14ac:dyDescent="0.2">
      <c r="A106" t="s">
        <v>70</v>
      </c>
      <c r="AB106">
        <v>3914</v>
      </c>
      <c r="AC106">
        <v>18939</v>
      </c>
    </row>
    <row r="107" spans="1:29" x14ac:dyDescent="0.2">
      <c r="A107" t="s">
        <v>71</v>
      </c>
      <c r="AB107">
        <v>3545</v>
      </c>
      <c r="AC107">
        <v>7504</v>
      </c>
    </row>
    <row r="108" spans="1:29" x14ac:dyDescent="0.2">
      <c r="A108" t="s">
        <v>72</v>
      </c>
      <c r="AB108">
        <v>1368</v>
      </c>
      <c r="AC108">
        <v>3265</v>
      </c>
    </row>
    <row r="109" spans="1:29" x14ac:dyDescent="0.2">
      <c r="A109" t="s">
        <v>73</v>
      </c>
      <c r="AC109">
        <v>-80375</v>
      </c>
    </row>
    <row r="111" spans="1:29" x14ac:dyDescent="0.2">
      <c r="A111" t="s">
        <v>74</v>
      </c>
    </row>
    <row r="112" spans="1:29" x14ac:dyDescent="0.2">
      <c r="A112" t="s">
        <v>75</v>
      </c>
      <c r="AB112">
        <v>-11</v>
      </c>
      <c r="AC112">
        <v>-996</v>
      </c>
    </row>
    <row r="113" spans="1:29" x14ac:dyDescent="0.2">
      <c r="A113" t="s">
        <v>76</v>
      </c>
      <c r="AB113">
        <v>4268</v>
      </c>
      <c r="AC113">
        <v>-6593</v>
      </c>
    </row>
    <row r="114" spans="1:29" x14ac:dyDescent="0.2">
      <c r="A114" t="s">
        <v>77</v>
      </c>
      <c r="AB114">
        <v>3600</v>
      </c>
      <c r="AC114">
        <v>8019</v>
      </c>
    </row>
    <row r="115" spans="1:29" x14ac:dyDescent="0.2">
      <c r="A115" t="s">
        <v>78</v>
      </c>
      <c r="AB115">
        <v>-28699</v>
      </c>
      <c r="AC115">
        <v>-10208</v>
      </c>
    </row>
    <row r="116" spans="1:29" x14ac:dyDescent="0.2">
      <c r="A116" t="s">
        <v>48</v>
      </c>
      <c r="AB116">
        <v>-10452</v>
      </c>
      <c r="AC116">
        <v>-3236</v>
      </c>
    </row>
    <row r="117" spans="1:29" x14ac:dyDescent="0.2">
      <c r="A117" s="1" t="s">
        <v>79</v>
      </c>
      <c r="AB117">
        <f>AB112+AB113+AB114+AB115+AB116+AB101+AB103+AB104+AB105+AB106+AB107+AB108+AB109</f>
        <v>5523</v>
      </c>
      <c r="AC117">
        <f>AC112+AC113+AC114+AC115+AC116+AC101+AC103+AC104+AC105+AC106+AC107+AC108+AC109</f>
        <v>78598</v>
      </c>
    </row>
    <row r="119" spans="1:29" x14ac:dyDescent="0.2">
      <c r="A119" s="1" t="s">
        <v>80</v>
      </c>
    </row>
    <row r="120" spans="1:29" x14ac:dyDescent="0.2">
      <c r="A120" t="s">
        <v>83</v>
      </c>
      <c r="AB120">
        <v>-53</v>
      </c>
      <c r="AC120">
        <v>-274</v>
      </c>
    </row>
    <row r="121" spans="1:29" x14ac:dyDescent="0.2">
      <c r="A121" t="s">
        <v>84</v>
      </c>
      <c r="AB121">
        <v>-18472</v>
      </c>
      <c r="AC121">
        <v>-27027</v>
      </c>
    </row>
    <row r="122" spans="1:29" x14ac:dyDescent="0.2">
      <c r="A122" t="s">
        <v>85</v>
      </c>
      <c r="AC122">
        <v>-15372</v>
      </c>
    </row>
    <row r="123" spans="1:29" x14ac:dyDescent="0.2">
      <c r="A123" s="1" t="s">
        <v>86</v>
      </c>
      <c r="AB123">
        <f>AB120+AB121+AB122</f>
        <v>-18525</v>
      </c>
      <c r="AC123">
        <f>AC120+AC121+AC122</f>
        <v>-42673</v>
      </c>
    </row>
    <row r="125" spans="1:29" x14ac:dyDescent="0.2">
      <c r="A125" s="1" t="s">
        <v>87</v>
      </c>
    </row>
    <row r="126" spans="1:29" x14ac:dyDescent="0.2">
      <c r="A126" t="s">
        <v>82</v>
      </c>
      <c r="AC126">
        <v>70000</v>
      </c>
    </row>
    <row r="127" spans="1:29" x14ac:dyDescent="0.2">
      <c r="A127" t="s">
        <v>92</v>
      </c>
      <c r="AB127">
        <v>-9500</v>
      </c>
      <c r="AC127">
        <v>-70750</v>
      </c>
    </row>
    <row r="128" spans="1:29" x14ac:dyDescent="0.2">
      <c r="A128" t="s">
        <v>88</v>
      </c>
      <c r="AC128">
        <v>-4084</v>
      </c>
    </row>
    <row r="129" spans="1:29" x14ac:dyDescent="0.2">
      <c r="A129" t="s">
        <v>89</v>
      </c>
      <c r="AB129">
        <v>-4807</v>
      </c>
      <c r="AC129">
        <v>-7845</v>
      </c>
    </row>
    <row r="130" spans="1:29" x14ac:dyDescent="0.2">
      <c r="A130" t="s">
        <v>90</v>
      </c>
      <c r="AB130">
        <v>-968</v>
      </c>
      <c r="AC130">
        <v>-1297</v>
      </c>
    </row>
    <row r="131" spans="1:29" x14ac:dyDescent="0.2">
      <c r="A131" t="s">
        <v>91</v>
      </c>
      <c r="AB131">
        <v>-335</v>
      </c>
    </row>
    <row r="132" spans="1:29" x14ac:dyDescent="0.2">
      <c r="A132" t="s">
        <v>93</v>
      </c>
      <c r="AB132">
        <v>44861</v>
      </c>
      <c r="AC132">
        <v>7020</v>
      </c>
    </row>
    <row r="133" spans="1:29" x14ac:dyDescent="0.2">
      <c r="A133" t="s">
        <v>94</v>
      </c>
      <c r="AB133">
        <v>193</v>
      </c>
      <c r="AC133">
        <v>34</v>
      </c>
    </row>
    <row r="134" spans="1:29" x14ac:dyDescent="0.2">
      <c r="A134" t="s">
        <v>95</v>
      </c>
      <c r="AB134">
        <v>-418</v>
      </c>
      <c r="AC134">
        <v>-872</v>
      </c>
    </row>
    <row r="135" spans="1:29" x14ac:dyDescent="0.2">
      <c r="A135" s="1" t="s">
        <v>96</v>
      </c>
      <c r="AB135">
        <f>AB126+AB127+AB128+AB129+AB130+AB131+AB132+AB133+AB134</f>
        <v>29026</v>
      </c>
      <c r="AC135">
        <f>AC126+AC127+AC128+AC129+AC130+AC131+AC132+AC133+AC134</f>
        <v>-7794</v>
      </c>
    </row>
    <row r="137" spans="1:29" x14ac:dyDescent="0.2">
      <c r="A137" s="1" t="s">
        <v>97</v>
      </c>
      <c r="AB137">
        <f>AB117+AB123+AB135</f>
        <v>16024</v>
      </c>
      <c r="AC137">
        <f>AC117+AC123+AC135</f>
        <v>28131</v>
      </c>
    </row>
    <row r="138" spans="1:29" x14ac:dyDescent="0.2">
      <c r="A138" t="s">
        <v>98</v>
      </c>
    </row>
    <row r="139" spans="1:29" x14ac:dyDescent="0.2">
      <c r="A139" t="s">
        <v>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2023-05-03T14:59:36Z</dcterms:modified>
</cp:coreProperties>
</file>