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BE7072C1-2D03-C942-A891-2490BEFBADB9}" xr6:coauthVersionLast="47" xr6:coauthVersionMax="47" xr10:uidLastSave="{00000000-0000-0000-0000-000000000000}"/>
  <bookViews>
    <workbookView xWindow="1100" yWindow="820" windowWidth="28040" windowHeight="17440" activeTab="1" xr2:uid="{704F00E0-DE4F-E045-A0AE-86EE075BA33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P29" i="1"/>
  <c r="Q29" i="1"/>
  <c r="R29" i="1"/>
  <c r="S29" i="1"/>
  <c r="J29" i="1"/>
  <c r="M34" i="1"/>
  <c r="M31" i="1"/>
  <c r="M28" i="1"/>
  <c r="M26" i="1"/>
  <c r="M17" i="1"/>
  <c r="M18" i="1"/>
  <c r="M19" i="1"/>
  <c r="M20" i="1"/>
  <c r="M21" i="1"/>
  <c r="M22" i="1"/>
  <c r="M16" i="1"/>
  <c r="M8" i="1"/>
  <c r="M9" i="1"/>
  <c r="M10" i="1"/>
  <c r="M11" i="1"/>
  <c r="M12" i="1"/>
  <c r="M7" i="1"/>
  <c r="Q31" i="1"/>
  <c r="Q27" i="1"/>
  <c r="Q28" i="1"/>
  <c r="Q26" i="1"/>
  <c r="Q17" i="1"/>
  <c r="Q18" i="1"/>
  <c r="Q19" i="1"/>
  <c r="Q20" i="1"/>
  <c r="Q21" i="1"/>
  <c r="Q22" i="1"/>
  <c r="Q16" i="1"/>
  <c r="Q8" i="1"/>
  <c r="Q9" i="1"/>
  <c r="Q10" i="1"/>
  <c r="Q11" i="1"/>
  <c r="Q12" i="1"/>
  <c r="Q7" i="1"/>
  <c r="Q34" i="1"/>
  <c r="J23" i="1"/>
  <c r="J24" i="1" s="1"/>
  <c r="J13" i="1"/>
  <c r="J14" i="1" s="1"/>
  <c r="K23" i="1"/>
  <c r="K24" i="1" s="1"/>
  <c r="K13" i="1"/>
  <c r="K14" i="1" s="1"/>
  <c r="L23" i="1"/>
  <c r="L24" i="1" s="1"/>
  <c r="L13" i="1"/>
  <c r="L14" i="1" s="1"/>
  <c r="N23" i="1"/>
  <c r="N24" i="1" s="1"/>
  <c r="N13" i="1"/>
  <c r="N14" i="1" s="1"/>
  <c r="P23" i="1"/>
  <c r="P24" i="1" s="1"/>
  <c r="R23" i="1"/>
  <c r="R24" i="1" s="1"/>
  <c r="O23" i="1"/>
  <c r="O24" i="1" s="1"/>
  <c r="S23" i="1"/>
  <c r="S24" i="1" s="1"/>
  <c r="P13" i="1"/>
  <c r="P14" i="1" s="1"/>
  <c r="R13" i="1"/>
  <c r="R14" i="1" s="1"/>
  <c r="S13" i="1"/>
  <c r="S14" i="1" s="1"/>
  <c r="O13" i="1"/>
  <c r="O14" i="1" s="1"/>
  <c r="W23" i="1"/>
  <c r="W24" i="1" s="1"/>
  <c r="X23" i="1"/>
  <c r="X24" i="1" s="1"/>
  <c r="Y23" i="1"/>
  <c r="Y24" i="1" s="1"/>
  <c r="V23" i="1"/>
  <c r="V24" i="1" s="1"/>
  <c r="W13" i="1"/>
  <c r="W14" i="1" s="1"/>
  <c r="X13" i="1"/>
  <c r="X14" i="1" s="1"/>
  <c r="Y13" i="1"/>
  <c r="Y14" i="1" s="1"/>
  <c r="V13" i="1"/>
  <c r="V14" i="1" s="1"/>
  <c r="W29" i="1"/>
  <c r="X29" i="1"/>
  <c r="Y29" i="1"/>
  <c r="V29" i="1"/>
  <c r="M13" i="1" l="1"/>
  <c r="M14" i="1" s="1"/>
  <c r="Q13" i="1"/>
  <c r="Q14" i="1" s="1"/>
  <c r="M23" i="1"/>
  <c r="M24" i="1" s="1"/>
  <c r="Q23" i="1"/>
  <c r="Q24" i="1" s="1"/>
</calcChain>
</file>

<file path=xl/sharedStrings.xml><?xml version="1.0" encoding="utf-8"?>
<sst xmlns="http://schemas.openxmlformats.org/spreadsheetml/2006/main" count="51" uniqueCount="46">
  <si>
    <t>FY2019</t>
  </si>
  <si>
    <t>FY2020</t>
  </si>
  <si>
    <t>FY2021</t>
  </si>
  <si>
    <t>FY2022</t>
  </si>
  <si>
    <t>Research &amp; Development</t>
  </si>
  <si>
    <t xml:space="preserve">General &amp; Administrative </t>
  </si>
  <si>
    <t>Interest Income, Net</t>
  </si>
  <si>
    <t>Other Income</t>
  </si>
  <si>
    <t xml:space="preserve">Net Other Income </t>
  </si>
  <si>
    <t xml:space="preserve"> </t>
  </si>
  <si>
    <t>Net Income</t>
  </si>
  <si>
    <t>Clinical &amp; Preclinical</t>
  </si>
  <si>
    <t xml:space="preserve">Drug Manufacturing &amp; Formulation </t>
  </si>
  <si>
    <t>Personnel Expenses</t>
  </si>
  <si>
    <t>Stock-based Compensation</t>
  </si>
  <si>
    <t>Regulatory &amp; Other</t>
  </si>
  <si>
    <t>Check</t>
  </si>
  <si>
    <t>Change in fair value of warrant liabilities</t>
  </si>
  <si>
    <t>Weighted-average common stock outstanding</t>
  </si>
  <si>
    <t>Legal &amp; Professional Fees</t>
  </si>
  <si>
    <t>Commercial Expenses</t>
  </si>
  <si>
    <t>Stock=based Compensation</t>
  </si>
  <si>
    <t>Insurance Expenses</t>
  </si>
  <si>
    <t>Other Expenses</t>
  </si>
  <si>
    <t>2Q2019A</t>
  </si>
  <si>
    <t>1Q2019A</t>
  </si>
  <si>
    <t>3Q2019A</t>
  </si>
  <si>
    <t>4Q2019A</t>
  </si>
  <si>
    <t>1Q2020A</t>
  </si>
  <si>
    <t>2Q202A</t>
  </si>
  <si>
    <t>3Q2020A</t>
  </si>
  <si>
    <t>4Q2020A</t>
  </si>
  <si>
    <t>1Q2021A</t>
  </si>
  <si>
    <t>2Q2021A</t>
  </si>
  <si>
    <t>3Q2021A</t>
  </si>
  <si>
    <t>4Q2021A</t>
  </si>
  <si>
    <t>1Q2022A</t>
  </si>
  <si>
    <t>2Q2022A</t>
  </si>
  <si>
    <t>3Q2022A</t>
  </si>
  <si>
    <t>4Q2022A</t>
  </si>
  <si>
    <t>1Q2023A</t>
  </si>
  <si>
    <t>2Q2023A</t>
  </si>
  <si>
    <t>License Revenue</t>
  </si>
  <si>
    <t>Applied Therapeutics</t>
  </si>
  <si>
    <t>APLT</t>
  </si>
  <si>
    <t>HC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</si>
</sst>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8847-F4E3-2A4A-A975-92A199F8925A}">
  <dimension ref="A1"/>
  <sheetViews>
    <sheetView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A5CE-9ADD-764B-99D3-298DB73B0F47}">
  <dimension ref="A1:Y34"/>
  <sheetViews>
    <sheetView tabSelected="1" zoomScale="225" workbookViewId="0">
      <pane xSplit="9" ySplit="2" topLeftCell="J9" activePane="bottomRight" state="frozen"/>
      <selection pane="topRight" activeCell="J1" sqref="J1"/>
      <selection pane="bottomLeft" activeCell="A3" sqref="A3"/>
      <selection pane="bottomRight" activeCell="P7" sqref="P7"/>
    </sheetView>
  </sheetViews>
  <sheetFormatPr baseColWidth="10" defaultRowHeight="16" outlineLevelCol="1" x14ac:dyDescent="0.2"/>
  <cols>
    <col min="1" max="1" width="28.83203125" customWidth="1"/>
    <col min="2" max="9" width="0" hidden="1" customWidth="1" outlineLevel="1"/>
    <col min="10" max="10" width="10.83203125" collapsed="1"/>
  </cols>
  <sheetData>
    <row r="1" spans="1:25" x14ac:dyDescent="0.2">
      <c r="A1" t="s">
        <v>43</v>
      </c>
    </row>
    <row r="2" spans="1:25" x14ac:dyDescent="0.2">
      <c r="A2" t="s">
        <v>44</v>
      </c>
      <c r="B2" t="s">
        <v>25</v>
      </c>
      <c r="C2" t="s">
        <v>24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V2" t="s">
        <v>0</v>
      </c>
      <c r="W2" t="s">
        <v>1</v>
      </c>
      <c r="X2" t="s">
        <v>2</v>
      </c>
      <c r="Y2" t="s">
        <v>3</v>
      </c>
    </row>
    <row r="5" spans="1:25" x14ac:dyDescent="0.2">
      <c r="A5" t="s">
        <v>42</v>
      </c>
      <c r="R5" s="1">
        <v>10660</v>
      </c>
    </row>
    <row r="7" spans="1:25" x14ac:dyDescent="0.2">
      <c r="A7" t="s">
        <v>4</v>
      </c>
      <c r="J7" s="1">
        <v>14448</v>
      </c>
      <c r="K7" s="1">
        <v>14802</v>
      </c>
      <c r="L7" s="1">
        <v>17597</v>
      </c>
      <c r="M7">
        <f>X7-L7-K7-J7</f>
        <v>15723</v>
      </c>
      <c r="N7" s="1">
        <v>15030</v>
      </c>
      <c r="O7" s="1">
        <v>15396</v>
      </c>
      <c r="P7" s="1">
        <v>13116</v>
      </c>
      <c r="Q7">
        <f>Y7-P7-O7-N7</f>
        <v>12092</v>
      </c>
      <c r="R7" s="1">
        <v>15935</v>
      </c>
      <c r="S7" s="1">
        <v>11883</v>
      </c>
      <c r="V7" s="1">
        <v>32350</v>
      </c>
      <c r="W7" s="1">
        <v>61788</v>
      </c>
      <c r="X7" s="1">
        <v>62570</v>
      </c>
      <c r="Y7" s="1">
        <v>55634</v>
      </c>
    </row>
    <row r="8" spans="1:25" x14ac:dyDescent="0.2">
      <c r="A8" t="s">
        <v>11</v>
      </c>
      <c r="J8" s="1">
        <v>6454</v>
      </c>
      <c r="K8" s="1">
        <v>10172</v>
      </c>
      <c r="L8" s="1">
        <v>11778</v>
      </c>
      <c r="M8">
        <f t="shared" ref="M8:M12" si="0">X8-L8-K8-J8</f>
        <v>11919</v>
      </c>
      <c r="N8" s="1">
        <v>11528</v>
      </c>
      <c r="O8" s="1">
        <v>12402</v>
      </c>
      <c r="P8" s="1">
        <v>10035</v>
      </c>
      <c r="Q8">
        <f t="shared" ref="Q8:Q12" si="1">Y8-P8-O8-N8</f>
        <v>8963</v>
      </c>
      <c r="R8" s="1">
        <v>11816</v>
      </c>
      <c r="S8" s="1">
        <v>8744</v>
      </c>
      <c r="V8" s="1">
        <v>17436</v>
      </c>
      <c r="W8" s="1">
        <v>28736</v>
      </c>
      <c r="X8" s="1">
        <v>40323</v>
      </c>
      <c r="Y8" s="1">
        <v>42928</v>
      </c>
    </row>
    <row r="9" spans="1:25" x14ac:dyDescent="0.2">
      <c r="A9" t="s">
        <v>12</v>
      </c>
      <c r="J9" s="1">
        <v>5820</v>
      </c>
      <c r="K9" s="1">
        <v>2316</v>
      </c>
      <c r="L9" s="1">
        <v>3172</v>
      </c>
      <c r="M9">
        <f t="shared" si="0"/>
        <v>602</v>
      </c>
      <c r="N9" s="1">
        <v>231</v>
      </c>
      <c r="O9" s="1">
        <v>136</v>
      </c>
      <c r="P9" s="1">
        <v>236</v>
      </c>
      <c r="Q9">
        <f t="shared" si="1"/>
        <v>354</v>
      </c>
      <c r="R9" s="1">
        <v>1271</v>
      </c>
      <c r="S9" s="1">
        <v>540</v>
      </c>
      <c r="V9" s="1">
        <v>9069</v>
      </c>
      <c r="W9" s="1">
        <v>24424</v>
      </c>
      <c r="X9" s="1">
        <v>11910</v>
      </c>
      <c r="Y9" s="1">
        <v>957</v>
      </c>
    </row>
    <row r="10" spans="1:25" x14ac:dyDescent="0.2">
      <c r="A10" t="s">
        <v>13</v>
      </c>
      <c r="J10" s="1">
        <v>1092</v>
      </c>
      <c r="K10" s="1">
        <v>1270</v>
      </c>
      <c r="L10" s="1">
        <v>1368</v>
      </c>
      <c r="M10">
        <f t="shared" si="0"/>
        <v>1799</v>
      </c>
      <c r="N10" s="1">
        <v>1937</v>
      </c>
      <c r="O10" s="1">
        <v>1578</v>
      </c>
      <c r="P10" s="1">
        <v>1416</v>
      </c>
      <c r="Q10">
        <f t="shared" si="1"/>
        <v>1717</v>
      </c>
      <c r="R10" s="1">
        <v>1700</v>
      </c>
      <c r="S10" s="1">
        <v>1408</v>
      </c>
      <c r="V10" s="1">
        <v>2728</v>
      </c>
      <c r="W10" s="1">
        <v>3351</v>
      </c>
      <c r="X10" s="1">
        <v>5529</v>
      </c>
      <c r="Y10" s="1">
        <v>6648</v>
      </c>
    </row>
    <row r="11" spans="1:25" x14ac:dyDescent="0.2">
      <c r="A11" t="s">
        <v>14</v>
      </c>
      <c r="J11" s="1">
        <v>799</v>
      </c>
      <c r="K11" s="1">
        <v>533</v>
      </c>
      <c r="L11" s="1">
        <v>642</v>
      </c>
      <c r="M11">
        <f t="shared" si="0"/>
        <v>785</v>
      </c>
      <c r="N11" s="1">
        <v>856</v>
      </c>
      <c r="O11" s="1">
        <v>788</v>
      </c>
      <c r="P11" s="1">
        <v>1178</v>
      </c>
      <c r="Q11">
        <f t="shared" si="1"/>
        <v>797</v>
      </c>
      <c r="R11" s="1">
        <v>862</v>
      </c>
      <c r="S11" s="1">
        <v>752</v>
      </c>
      <c r="V11" s="1">
        <v>2762</v>
      </c>
      <c r="W11" s="1">
        <v>2580</v>
      </c>
      <c r="X11" s="1">
        <v>2759</v>
      </c>
      <c r="Y11" s="1">
        <v>3619</v>
      </c>
    </row>
    <row r="12" spans="1:25" x14ac:dyDescent="0.2">
      <c r="A12" t="s">
        <v>15</v>
      </c>
      <c r="J12" s="1">
        <v>283</v>
      </c>
      <c r="K12" s="1">
        <v>511</v>
      </c>
      <c r="L12" s="1">
        <v>637</v>
      </c>
      <c r="M12">
        <f t="shared" si="0"/>
        <v>618</v>
      </c>
      <c r="N12" s="1">
        <v>478</v>
      </c>
      <c r="O12" s="1">
        <v>492</v>
      </c>
      <c r="P12" s="1">
        <v>251</v>
      </c>
      <c r="Q12">
        <f t="shared" si="1"/>
        <v>261</v>
      </c>
      <c r="R12" s="1">
        <v>286</v>
      </c>
      <c r="S12" s="1">
        <v>439</v>
      </c>
      <c r="V12" s="1">
        <v>355</v>
      </c>
      <c r="W12" s="1">
        <v>2697</v>
      </c>
      <c r="X12" s="1">
        <v>2049</v>
      </c>
      <c r="Y12" s="1">
        <v>1482</v>
      </c>
    </row>
    <row r="13" spans="1:25" x14ac:dyDescent="0.2">
      <c r="A13" t="s">
        <v>4</v>
      </c>
      <c r="J13">
        <f>J12+J11+J10+J9+J8</f>
        <v>14448</v>
      </c>
      <c r="K13">
        <f>K12+K11+K10+K9+K8</f>
        <v>14802</v>
      </c>
      <c r="L13">
        <f>L12+L11+L10+L9+L8</f>
        <v>17597</v>
      </c>
      <c r="M13">
        <f>M12+M11+M10+M9+M8</f>
        <v>15723</v>
      </c>
      <c r="N13">
        <f>N12+N11+N10+N9+N8</f>
        <v>15030</v>
      </c>
      <c r="O13">
        <f>O12+O11+O10+O9+O8</f>
        <v>15396</v>
      </c>
      <c r="P13">
        <f t="shared" ref="P13:S13" si="2">P12+P11+P10+P9+P8</f>
        <v>13116</v>
      </c>
      <c r="Q13">
        <f t="shared" si="2"/>
        <v>12092</v>
      </c>
      <c r="R13">
        <f t="shared" si="2"/>
        <v>15935</v>
      </c>
      <c r="S13">
        <f t="shared" si="2"/>
        <v>11883</v>
      </c>
      <c r="V13">
        <f>V12+V11+V10+V9+V8</f>
        <v>32350</v>
      </c>
      <c r="W13">
        <f t="shared" ref="W13:Y13" si="3">W12+W11+W10+W9+W8</f>
        <v>61788</v>
      </c>
      <c r="X13">
        <f t="shared" si="3"/>
        <v>62570</v>
      </c>
      <c r="Y13">
        <f t="shared" si="3"/>
        <v>55634</v>
      </c>
    </row>
    <row r="14" spans="1:25" x14ac:dyDescent="0.2">
      <c r="A14" t="s">
        <v>16</v>
      </c>
      <c r="J14">
        <f>J13-J7</f>
        <v>0</v>
      </c>
      <c r="K14">
        <f>K13-K7</f>
        <v>0</v>
      </c>
      <c r="L14">
        <f>L13-L7</f>
        <v>0</v>
      </c>
      <c r="M14">
        <f>M13-M7</f>
        <v>0</v>
      </c>
      <c r="N14">
        <f>N13-N7</f>
        <v>0</v>
      </c>
      <c r="O14">
        <f>O13-O7</f>
        <v>0</v>
      </c>
      <c r="P14">
        <f t="shared" ref="P14:S14" si="4">P13-P7</f>
        <v>0</v>
      </c>
      <c r="Q14">
        <f t="shared" si="4"/>
        <v>0</v>
      </c>
      <c r="R14">
        <f t="shared" si="4"/>
        <v>0</v>
      </c>
      <c r="S14">
        <f t="shared" si="4"/>
        <v>0</v>
      </c>
      <c r="V14">
        <f>V13-V7</f>
        <v>0</v>
      </c>
      <c r="W14">
        <f t="shared" ref="W14:Y14" si="5">W13-W7</f>
        <v>0</v>
      </c>
      <c r="X14">
        <f t="shared" si="5"/>
        <v>0</v>
      </c>
      <c r="Y14">
        <f t="shared" si="5"/>
        <v>0</v>
      </c>
    </row>
    <row r="16" spans="1:25" x14ac:dyDescent="0.2">
      <c r="A16" t="s">
        <v>5</v>
      </c>
      <c r="J16" s="1">
        <v>9751</v>
      </c>
      <c r="K16" s="1">
        <v>11073</v>
      </c>
      <c r="L16" s="1">
        <v>10833</v>
      </c>
      <c r="M16">
        <f t="shared" ref="M16:M22" si="6">X16-L16-K16-J16</f>
        <v>11391</v>
      </c>
      <c r="N16" s="1">
        <v>8071</v>
      </c>
      <c r="O16" s="1">
        <v>6125</v>
      </c>
      <c r="P16" s="1">
        <v>6240</v>
      </c>
      <c r="Q16">
        <f t="shared" ref="Q16:Q22" si="7">Y16-P16-O16-N16</f>
        <v>6880</v>
      </c>
      <c r="R16" s="1">
        <v>5583</v>
      </c>
      <c r="S16" s="1">
        <v>5293</v>
      </c>
      <c r="V16" s="1">
        <v>13232</v>
      </c>
      <c r="W16" s="1">
        <v>32678</v>
      </c>
      <c r="X16" s="1">
        <v>43048</v>
      </c>
      <c r="Y16" s="1">
        <v>27316</v>
      </c>
    </row>
    <row r="17" spans="1:25" x14ac:dyDescent="0.2">
      <c r="A17" t="s">
        <v>19</v>
      </c>
      <c r="J17" s="1">
        <v>1771</v>
      </c>
      <c r="K17" s="1">
        <v>1826</v>
      </c>
      <c r="L17" s="1">
        <v>1511</v>
      </c>
      <c r="M17">
        <f t="shared" si="6"/>
        <v>1232</v>
      </c>
      <c r="N17" s="1">
        <v>1619</v>
      </c>
      <c r="O17" s="1">
        <v>1359</v>
      </c>
      <c r="P17" s="1">
        <v>1341</v>
      </c>
      <c r="Q17">
        <f t="shared" si="7"/>
        <v>2535</v>
      </c>
      <c r="R17" s="1">
        <v>1487</v>
      </c>
      <c r="S17" s="1">
        <v>1605</v>
      </c>
      <c r="V17" s="1">
        <v>4397</v>
      </c>
      <c r="W17" s="1">
        <v>8451</v>
      </c>
      <c r="X17" s="1">
        <v>6340</v>
      </c>
      <c r="Y17" s="1">
        <v>6854</v>
      </c>
    </row>
    <row r="18" spans="1:25" x14ac:dyDescent="0.2">
      <c r="A18" t="s">
        <v>20</v>
      </c>
      <c r="J18" s="1">
        <v>1932</v>
      </c>
      <c r="K18" s="1">
        <v>2695</v>
      </c>
      <c r="L18" s="1">
        <v>3111</v>
      </c>
      <c r="M18">
        <f t="shared" si="6"/>
        <v>3603</v>
      </c>
      <c r="N18" s="1">
        <v>1288</v>
      </c>
      <c r="O18" s="1">
        <v>241</v>
      </c>
      <c r="P18" s="1">
        <v>315</v>
      </c>
      <c r="Q18">
        <f t="shared" si="7"/>
        <v>349</v>
      </c>
      <c r="R18" s="1">
        <v>143</v>
      </c>
      <c r="S18" s="1">
        <v>228</v>
      </c>
      <c r="V18" s="1"/>
      <c r="W18" s="1">
        <v>5746</v>
      </c>
      <c r="X18" s="1">
        <v>11341</v>
      </c>
      <c r="Y18" s="1">
        <v>2193</v>
      </c>
    </row>
    <row r="19" spans="1:25" x14ac:dyDescent="0.2">
      <c r="A19" t="s">
        <v>13</v>
      </c>
      <c r="J19" s="1">
        <v>1544</v>
      </c>
      <c r="K19" s="1">
        <v>1725</v>
      </c>
      <c r="L19" s="1">
        <v>1653</v>
      </c>
      <c r="M19">
        <f t="shared" si="6"/>
        <v>1695</v>
      </c>
      <c r="N19" s="1">
        <v>1768</v>
      </c>
      <c r="O19" s="1">
        <v>1294</v>
      </c>
      <c r="P19" s="1">
        <v>1157</v>
      </c>
      <c r="Q19">
        <f t="shared" si="7"/>
        <v>1318</v>
      </c>
      <c r="R19" s="1">
        <v>1227</v>
      </c>
      <c r="S19" s="1">
        <v>889</v>
      </c>
      <c r="V19" s="1">
        <v>1462</v>
      </c>
      <c r="W19" s="1">
        <v>5651</v>
      </c>
      <c r="X19" s="1">
        <v>6617</v>
      </c>
      <c r="Y19" s="1">
        <v>5537</v>
      </c>
    </row>
    <row r="20" spans="1:25" x14ac:dyDescent="0.2">
      <c r="A20" t="s">
        <v>21</v>
      </c>
      <c r="J20" s="1">
        <v>2182</v>
      </c>
      <c r="K20" s="1">
        <v>2169</v>
      </c>
      <c r="L20" s="1">
        <v>2003</v>
      </c>
      <c r="M20">
        <f t="shared" si="6"/>
        <v>2064</v>
      </c>
      <c r="N20" s="1">
        <v>1221</v>
      </c>
      <c r="O20" s="1">
        <v>1443</v>
      </c>
      <c r="P20" s="1">
        <v>1678</v>
      </c>
      <c r="Q20">
        <f t="shared" si="7"/>
        <v>1201</v>
      </c>
      <c r="R20" s="1">
        <v>1192</v>
      </c>
      <c r="S20" s="1">
        <v>1091</v>
      </c>
      <c r="V20" s="1">
        <v>3409</v>
      </c>
      <c r="W20" s="1">
        <v>5446</v>
      </c>
      <c r="X20" s="1">
        <v>8418</v>
      </c>
      <c r="Y20" s="1">
        <v>5543</v>
      </c>
    </row>
    <row r="21" spans="1:25" x14ac:dyDescent="0.2">
      <c r="A21" t="s">
        <v>22</v>
      </c>
      <c r="J21" s="1">
        <v>1010</v>
      </c>
      <c r="K21" s="1">
        <v>1084</v>
      </c>
      <c r="L21" s="1">
        <v>1152</v>
      </c>
      <c r="M21">
        <f t="shared" si="6"/>
        <v>1153</v>
      </c>
      <c r="N21" s="1">
        <v>1125</v>
      </c>
      <c r="O21" s="1">
        <v>945</v>
      </c>
      <c r="P21" s="1">
        <v>810</v>
      </c>
      <c r="Q21">
        <f t="shared" si="7"/>
        <v>802</v>
      </c>
      <c r="R21" s="1">
        <v>798</v>
      </c>
      <c r="S21" s="1">
        <v>607</v>
      </c>
      <c r="V21" s="1">
        <v>1993</v>
      </c>
      <c r="W21" s="1">
        <v>3764</v>
      </c>
      <c r="X21" s="1">
        <v>4399</v>
      </c>
      <c r="Y21" s="1">
        <v>3682</v>
      </c>
    </row>
    <row r="22" spans="1:25" x14ac:dyDescent="0.2">
      <c r="A22" t="s">
        <v>23</v>
      </c>
      <c r="J22" s="1">
        <v>1312</v>
      </c>
      <c r="K22" s="1">
        <v>1574</v>
      </c>
      <c r="L22" s="1">
        <v>1403</v>
      </c>
      <c r="M22">
        <f t="shared" si="6"/>
        <v>1644</v>
      </c>
      <c r="N22" s="1">
        <v>1050</v>
      </c>
      <c r="O22" s="1">
        <v>843</v>
      </c>
      <c r="P22" s="1">
        <v>939</v>
      </c>
      <c r="Q22">
        <f t="shared" si="7"/>
        <v>675</v>
      </c>
      <c r="R22" s="1">
        <v>736</v>
      </c>
      <c r="S22" s="1">
        <v>873</v>
      </c>
      <c r="V22" s="1">
        <v>1971</v>
      </c>
      <c r="W22" s="1">
        <v>3620</v>
      </c>
      <c r="X22" s="1">
        <v>5933</v>
      </c>
      <c r="Y22" s="1">
        <v>3507</v>
      </c>
    </row>
    <row r="23" spans="1:25" x14ac:dyDescent="0.2">
      <c r="A23" t="s">
        <v>5</v>
      </c>
      <c r="J23">
        <f>J22+J21+J20+J19+J18+J17</f>
        <v>9751</v>
      </c>
      <c r="K23">
        <f>K22+K21+K20+K19+K18+K17</f>
        <v>11073</v>
      </c>
      <c r="L23">
        <f>L22+L21+L20+L19+L18+L17</f>
        <v>10833</v>
      </c>
      <c r="M23">
        <f>M22+M21+M20+M19+M18+M17</f>
        <v>11391</v>
      </c>
      <c r="N23">
        <f>N22+N21+N20+N19+N18+N17</f>
        <v>8071</v>
      </c>
      <c r="O23">
        <f>O22+O21+O20+O19+O18+O17</f>
        <v>6125</v>
      </c>
      <c r="P23">
        <f t="shared" ref="P23:R23" si="8">P22+P21+P20+P19+P18+P17</f>
        <v>6240</v>
      </c>
      <c r="Q23">
        <f t="shared" si="8"/>
        <v>6880</v>
      </c>
      <c r="R23">
        <f t="shared" si="8"/>
        <v>5583</v>
      </c>
      <c r="S23">
        <f>S22+S21+S20+S19+S18+S17</f>
        <v>5293</v>
      </c>
      <c r="V23">
        <f>V22+V21+V20+V19+V18+V17</f>
        <v>13232</v>
      </c>
      <c r="W23">
        <f t="shared" ref="W23:Y23" si="9">W22+W21+W20+W19+W18+W17</f>
        <v>32678</v>
      </c>
      <c r="X23">
        <f t="shared" si="9"/>
        <v>43048</v>
      </c>
      <c r="Y23">
        <f t="shared" si="9"/>
        <v>27316</v>
      </c>
    </row>
    <row r="24" spans="1:25" x14ac:dyDescent="0.2">
      <c r="A24" t="s">
        <v>16</v>
      </c>
      <c r="J24">
        <f>J23-J16</f>
        <v>0</v>
      </c>
      <c r="K24">
        <f>K23-K16</f>
        <v>0</v>
      </c>
      <c r="L24">
        <f>L23-L16</f>
        <v>0</v>
      </c>
      <c r="M24">
        <f>M23-M16</f>
        <v>0</v>
      </c>
      <c r="N24">
        <f>N23-N16</f>
        <v>0</v>
      </c>
      <c r="O24">
        <f>O23-O16</f>
        <v>0</v>
      </c>
      <c r="P24">
        <f t="shared" ref="P24:R24" si="10">P23-P16</f>
        <v>0</v>
      </c>
      <c r="Q24">
        <f t="shared" si="10"/>
        <v>0</v>
      </c>
      <c r="R24">
        <f t="shared" si="10"/>
        <v>0</v>
      </c>
      <c r="S24">
        <f>S23-S16</f>
        <v>0</v>
      </c>
      <c r="V24">
        <f>V23-V16</f>
        <v>0</v>
      </c>
      <c r="W24">
        <f t="shared" ref="W24:Y24" si="11">W23-W16</f>
        <v>0</v>
      </c>
      <c r="X24">
        <f t="shared" si="11"/>
        <v>0</v>
      </c>
      <c r="Y24">
        <f t="shared" si="11"/>
        <v>0</v>
      </c>
    </row>
    <row r="26" spans="1:25" x14ac:dyDescent="0.2">
      <c r="A26" t="s">
        <v>6</v>
      </c>
      <c r="J26" s="1">
        <v>76</v>
      </c>
      <c r="K26" s="1">
        <v>169</v>
      </c>
      <c r="L26" s="1">
        <v>76</v>
      </c>
      <c r="M26">
        <f t="shared" ref="M26:M28" si="12">X26-L26-K26-J26</f>
        <v>234</v>
      </c>
      <c r="N26" s="1">
        <v>76</v>
      </c>
      <c r="O26" s="1">
        <v>111</v>
      </c>
      <c r="P26" s="1">
        <v>227</v>
      </c>
      <c r="Q26">
        <f t="shared" ref="Q26:Q28" si="13">Y26-P26-O26-N26</f>
        <v>271</v>
      </c>
      <c r="R26" s="1">
        <v>221</v>
      </c>
      <c r="S26" s="1">
        <v>408</v>
      </c>
      <c r="V26" s="1">
        <v>93</v>
      </c>
      <c r="W26" s="1">
        <v>559</v>
      </c>
      <c r="X26" s="1">
        <v>555</v>
      </c>
      <c r="Y26" s="1">
        <v>685</v>
      </c>
    </row>
    <row r="27" spans="1:25" x14ac:dyDescent="0.2">
      <c r="A27" t="s">
        <v>17</v>
      </c>
      <c r="O27" s="1">
        <v>-4357</v>
      </c>
      <c r="P27" s="1">
        <v>36</v>
      </c>
      <c r="Q27">
        <f t="shared" si="13"/>
        <v>4255</v>
      </c>
      <c r="R27" s="1">
        <v>469</v>
      </c>
      <c r="S27" s="1">
        <v>-12804</v>
      </c>
      <c r="Y27" s="1">
        <v>-66</v>
      </c>
    </row>
    <row r="28" spans="1:25" x14ac:dyDescent="0.2">
      <c r="A28" t="s">
        <v>7</v>
      </c>
      <c r="J28" s="1">
        <v>-56</v>
      </c>
      <c r="K28" s="1">
        <v>-122</v>
      </c>
      <c r="L28" s="1">
        <v>-64</v>
      </c>
      <c r="M28">
        <f t="shared" si="12"/>
        <v>-279</v>
      </c>
      <c r="N28" s="1">
        <v>-96</v>
      </c>
      <c r="O28" s="1">
        <v>-90</v>
      </c>
      <c r="P28" s="1">
        <v>-8</v>
      </c>
      <c r="Q28">
        <f t="shared" si="13"/>
        <v>17</v>
      </c>
      <c r="R28" s="1">
        <v>31</v>
      </c>
      <c r="S28" s="1">
        <v>-5</v>
      </c>
      <c r="V28" s="1">
        <v>-24</v>
      </c>
      <c r="W28" s="1">
        <v>-54</v>
      </c>
      <c r="X28" s="1">
        <v>-521</v>
      </c>
      <c r="Y28" s="1">
        <v>-177</v>
      </c>
    </row>
    <row r="29" spans="1:25" x14ac:dyDescent="0.2">
      <c r="A29" t="s">
        <v>8</v>
      </c>
      <c r="J29">
        <f>J26+J27+J28</f>
        <v>20</v>
      </c>
      <c r="K29">
        <f t="shared" ref="K29:S29" si="14">K26+K27+K28</f>
        <v>47</v>
      </c>
      <c r="L29">
        <f t="shared" si="14"/>
        <v>12</v>
      </c>
      <c r="M29">
        <f t="shared" si="14"/>
        <v>-45</v>
      </c>
      <c r="N29">
        <f t="shared" si="14"/>
        <v>-20</v>
      </c>
      <c r="O29">
        <f t="shared" si="14"/>
        <v>-4336</v>
      </c>
      <c r="P29">
        <f t="shared" si="14"/>
        <v>255</v>
      </c>
      <c r="Q29">
        <f t="shared" si="14"/>
        <v>4543</v>
      </c>
      <c r="R29">
        <f t="shared" si="14"/>
        <v>721</v>
      </c>
      <c r="S29">
        <f t="shared" si="14"/>
        <v>-12401</v>
      </c>
      <c r="V29" s="2">
        <f>V28+V27+V26</f>
        <v>69</v>
      </c>
      <c r="W29" s="2">
        <f t="shared" ref="W29:Y29" si="15">W28+W27+W26</f>
        <v>505</v>
      </c>
      <c r="X29" s="2">
        <f t="shared" si="15"/>
        <v>34</v>
      </c>
      <c r="Y29" s="2">
        <f t="shared" si="15"/>
        <v>442</v>
      </c>
    </row>
    <row r="30" spans="1:25" x14ac:dyDescent="0.2">
      <c r="A30" t="s">
        <v>9</v>
      </c>
    </row>
    <row r="31" spans="1:25" x14ac:dyDescent="0.2">
      <c r="A31" t="s">
        <v>45</v>
      </c>
      <c r="J31" s="1">
        <v>-24179</v>
      </c>
      <c r="K31" s="1">
        <v>-25828</v>
      </c>
      <c r="L31" s="1">
        <v>-28418</v>
      </c>
      <c r="M31">
        <f t="shared" ref="M31" si="16">X31-L31-K31-J31</f>
        <v>-27159</v>
      </c>
      <c r="N31" s="1">
        <v>-23121</v>
      </c>
      <c r="O31" s="1">
        <v>-25857</v>
      </c>
      <c r="P31" s="1">
        <v>-19101</v>
      </c>
      <c r="Q31">
        <f t="shared" ref="Q31" si="17">Y31-P31-O31-N31</f>
        <v>-14429</v>
      </c>
      <c r="R31" s="1">
        <v>-10337</v>
      </c>
      <c r="S31" s="1">
        <v>-29577</v>
      </c>
      <c r="V31">
        <v>-45513</v>
      </c>
      <c r="W31">
        <v>-93961</v>
      </c>
      <c r="X31">
        <v>-105584</v>
      </c>
      <c r="Y31">
        <v>-82508</v>
      </c>
    </row>
    <row r="32" spans="1:25" x14ac:dyDescent="0.2">
      <c r="A32" t="s">
        <v>10</v>
      </c>
      <c r="J32" s="1"/>
      <c r="K32" s="1"/>
      <c r="L32" s="1"/>
      <c r="N32" s="1"/>
      <c r="O32" s="1"/>
      <c r="P32" s="1"/>
      <c r="R32" s="1"/>
      <c r="S32" s="1"/>
    </row>
    <row r="33" spans="1:25" x14ac:dyDescent="0.2">
      <c r="A33" t="s">
        <v>16</v>
      </c>
      <c r="J33" s="1"/>
      <c r="K33" s="1"/>
      <c r="L33" s="1"/>
      <c r="N33" s="1"/>
      <c r="O33" s="1"/>
      <c r="P33" s="1"/>
      <c r="R33" s="1"/>
      <c r="S33" s="1"/>
    </row>
    <row r="34" spans="1:25" x14ac:dyDescent="0.2">
      <c r="A34" t="s">
        <v>18</v>
      </c>
      <c r="J34" s="1">
        <v>24135735</v>
      </c>
      <c r="K34" s="1">
        <v>26082525</v>
      </c>
      <c r="L34" s="1">
        <v>26177079</v>
      </c>
      <c r="M34" s="1">
        <f>X34*4-L34-K34-J34</f>
        <v>25997385</v>
      </c>
      <c r="N34" s="1">
        <v>26215514</v>
      </c>
      <c r="O34" s="1">
        <v>26901069</v>
      </c>
      <c r="P34" s="1">
        <v>48000183</v>
      </c>
      <c r="Q34" s="1">
        <f>Y34*4-P34-O34-N34</f>
        <v>50184958</v>
      </c>
      <c r="R34" s="1">
        <v>56357983</v>
      </c>
      <c r="S34" s="1">
        <v>79041695</v>
      </c>
      <c r="X34">
        <v>25598181</v>
      </c>
      <c r="Y34">
        <v>37825431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2023-08-04T02:50:06Z</dcterms:created>
  <dcterms:modified xsi:type="dcterms:W3CDTF">2023-09-20T17:45:54Z</dcterms:modified>
</cp:coreProperties>
</file>