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WhiteSky/Models/"/>
    </mc:Choice>
  </mc:AlternateContent>
  <xr:revisionPtr revIDLastSave="0" documentId="13_ncr:1_{2FB2C831-9C6D-7C48-9A49-7769CBA4F6BF}" xr6:coauthVersionLast="47" xr6:coauthVersionMax="47" xr10:uidLastSave="{00000000-0000-0000-0000-000000000000}"/>
  <bookViews>
    <workbookView xWindow="1100" yWindow="820" windowWidth="28040" windowHeight="17440" xr2:uid="{51D43866-A652-5044-8363-5F313A2AC3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C23" i="1"/>
  <c r="D23" i="1"/>
  <c r="E23" i="1"/>
  <c r="F23" i="1"/>
  <c r="G23" i="1"/>
  <c r="H23" i="1"/>
  <c r="I23" i="1"/>
  <c r="J23" i="1"/>
  <c r="K23" i="1"/>
  <c r="L23" i="1"/>
  <c r="M23" i="1"/>
  <c r="A22" i="1"/>
  <c r="A23" i="1"/>
  <c r="A21" i="1"/>
  <c r="A17" i="1"/>
  <c r="A18" i="1"/>
  <c r="A16" i="1"/>
  <c r="B18" i="1"/>
  <c r="C18" i="1"/>
  <c r="D18" i="1"/>
  <c r="E18" i="1"/>
  <c r="F18" i="1"/>
  <c r="G18" i="1"/>
  <c r="H18" i="1"/>
  <c r="I18" i="1"/>
  <c r="J18" i="1"/>
  <c r="K18" i="1"/>
  <c r="L18" i="1"/>
  <c r="M18" i="1"/>
  <c r="B12" i="1"/>
  <c r="C12" i="1"/>
  <c r="D12" i="1"/>
  <c r="E12" i="1"/>
  <c r="F12" i="1"/>
  <c r="G12" i="1"/>
  <c r="H12" i="1"/>
  <c r="I12" i="1"/>
  <c r="J12" i="1"/>
  <c r="K12" i="1"/>
  <c r="L12" i="1"/>
  <c r="M12" i="1"/>
  <c r="C16" i="1"/>
  <c r="C21" i="1" s="1"/>
  <c r="C17" i="1"/>
  <c r="C22" i="1" s="1"/>
  <c r="B17" i="1"/>
  <c r="B22" i="1" s="1"/>
  <c r="B16" i="1"/>
  <c r="B21" i="1" s="1"/>
  <c r="B11" i="1"/>
  <c r="C11" i="1"/>
  <c r="D11" i="1"/>
  <c r="E11" i="1"/>
  <c r="F11" i="1"/>
  <c r="G11" i="1"/>
  <c r="G17" i="1" s="1"/>
  <c r="G22" i="1" s="1"/>
  <c r="H11" i="1"/>
  <c r="H17" i="1" s="1"/>
  <c r="H22" i="1" s="1"/>
  <c r="I11" i="1"/>
  <c r="J11" i="1"/>
  <c r="K11" i="1"/>
  <c r="L11" i="1"/>
  <c r="M11" i="1"/>
  <c r="C10" i="1"/>
  <c r="D10" i="1"/>
  <c r="D16" i="1" s="1"/>
  <c r="D21" i="1" s="1"/>
  <c r="E10" i="1"/>
  <c r="E16" i="1" s="1"/>
  <c r="E21" i="1" s="1"/>
  <c r="F10" i="1"/>
  <c r="G10" i="1"/>
  <c r="H10" i="1"/>
  <c r="I10" i="1"/>
  <c r="J10" i="1"/>
  <c r="K10" i="1"/>
  <c r="L10" i="1"/>
  <c r="L16" i="1" s="1"/>
  <c r="L21" i="1" s="1"/>
  <c r="M10" i="1"/>
  <c r="M16" i="1" s="1"/>
  <c r="M21" i="1" s="1"/>
  <c r="B10" i="1"/>
  <c r="J4" i="1"/>
  <c r="I4" i="1"/>
  <c r="G16" i="1" l="1"/>
  <c r="G21" i="1" s="1"/>
  <c r="H16" i="1"/>
  <c r="H21" i="1" s="1"/>
  <c r="K17" i="1"/>
  <c r="K22" i="1" s="1"/>
  <c r="J17" i="1"/>
  <c r="J22" i="1" s="1"/>
  <c r="I17" i="1"/>
  <c r="I22" i="1" s="1"/>
  <c r="I16" i="1"/>
  <c r="I21" i="1" s="1"/>
  <c r="L17" i="1"/>
  <c r="L22" i="1" s="1"/>
  <c r="D17" i="1"/>
  <c r="D22" i="1" s="1"/>
  <c r="F16" i="1"/>
  <c r="F21" i="1" s="1"/>
  <c r="F26" i="1" s="1"/>
  <c r="J16" i="1"/>
  <c r="J21" i="1" s="1"/>
  <c r="M17" i="1"/>
  <c r="M22" i="1" s="1"/>
  <c r="E17" i="1"/>
  <c r="E22" i="1" s="1"/>
  <c r="K16" i="1"/>
  <c r="K21" i="1" s="1"/>
  <c r="F17" i="1"/>
  <c r="F22" i="1" s="1"/>
  <c r="F27" i="1" s="1"/>
</calcChain>
</file>

<file path=xl/sharedStrings.xml><?xml version="1.0" encoding="utf-8"?>
<sst xmlns="http://schemas.openxmlformats.org/spreadsheetml/2006/main" count="16" uniqueCount="15">
  <si>
    <t>1M</t>
  </si>
  <si>
    <t>3M</t>
  </si>
  <si>
    <t>FFR</t>
  </si>
  <si>
    <t>Forward Rates</t>
  </si>
  <si>
    <t>Monthly</t>
  </si>
  <si>
    <t>Annual Coupon</t>
  </si>
  <si>
    <t>6M</t>
  </si>
  <si>
    <t>1Y</t>
  </si>
  <si>
    <t>2Y</t>
  </si>
  <si>
    <t>3Y</t>
  </si>
  <si>
    <t>5Y</t>
  </si>
  <si>
    <t>7Y</t>
  </si>
  <si>
    <t>10Y</t>
  </si>
  <si>
    <t>20Y</t>
  </si>
  <si>
    <t>30Y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</si>
</sst>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1" fontId="0" fillId="0" borderId="0" xfId="0" applyNumberFormat="1"/>
    <xf numFmtId="1" fontId="0" fillId="0" borderId="0" xfId="0" quotePrefix="1" applyNumberFormat="1"/>
    <xf numFmtId="10" fontId="0" fillId="0" borderId="0" xfId="1" applyNumberFormat="1" applyFont="1"/>
    <xf numFmtId="164" fontId="0" fillId="0" borderId="0" xfId="1" applyNumberFormat="1" applyFont="1"/>
    <xf numFmtId="10" fontId="0" fillId="0" borderId="0" xfId="0" applyNumberFormat="1"/>
    <xf numFmtId="1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/>
              <a:t>Risk Free Forward Rates</a:t>
            </a:r>
          </a:p>
        </c:rich>
      </c:tx>
      <c:layout>
        <c:manualLayout>
          <c:xMode val="edge"/>
          <c:yMode val="edge"/>
          <c:x val="4.2451439100646214E-2"/>
          <c:y val="2.12843233656141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3-Feb-23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Sheet1!$C$20:$M$20</c:f>
              <c:strCache>
                <c:ptCount val="11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1Y</c:v>
                </c:pt>
                <c:pt idx="4">
                  <c:v>2Y</c:v>
                </c:pt>
                <c:pt idx="5">
                  <c:v>3Y</c:v>
                </c:pt>
                <c:pt idx="6">
                  <c:v>5Y</c:v>
                </c:pt>
                <c:pt idx="7">
                  <c:v>7Y</c:v>
                </c:pt>
                <c:pt idx="8">
                  <c:v>10Y</c:v>
                </c:pt>
                <c:pt idx="9">
                  <c:v>20Y</c:v>
                </c:pt>
                <c:pt idx="10">
                  <c:v>30Y</c:v>
                </c:pt>
              </c:strCache>
            </c:strRef>
          </c:cat>
          <c:val>
            <c:numRef>
              <c:f>Sheet1!$C$22:$M$22</c:f>
              <c:numCache>
                <c:formatCode>0.00%</c:formatCode>
                <c:ptCount val="11"/>
                <c:pt idx="0">
                  <c:v>4.6100000000000002E-2</c:v>
                </c:pt>
                <c:pt idx="1">
                  <c:v>4.7450025215312941E-2</c:v>
                </c:pt>
                <c:pt idx="2">
                  <c:v>4.9400119531830988E-2</c:v>
                </c:pt>
                <c:pt idx="3">
                  <c:v>4.7600007469995376E-2</c:v>
                </c:pt>
                <c:pt idx="4">
                  <c:v>3.8101992878424085E-2</c:v>
                </c:pt>
                <c:pt idx="5">
                  <c:v>3.2802879410149366E-2</c:v>
                </c:pt>
                <c:pt idx="6">
                  <c:v>3.2351309687776997E-2</c:v>
                </c:pt>
                <c:pt idx="7">
                  <c:v>3.4600130846552446E-2</c:v>
                </c:pt>
                <c:pt idx="8">
                  <c:v>3.3433540112548954E-2</c:v>
                </c:pt>
                <c:pt idx="9">
                  <c:v>4.0100478592140831E-2</c:v>
                </c:pt>
                <c:pt idx="10">
                  <c:v>3.3500488446470911E-2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3-1346-BB96-A2AAB44A1C55}"/>
            </c:ext>
          </c:extLst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6-Feb-23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Sheet1!$C$20:$M$20</c:f>
              <c:strCache>
                <c:ptCount val="11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1Y</c:v>
                </c:pt>
                <c:pt idx="4">
                  <c:v>2Y</c:v>
                </c:pt>
                <c:pt idx="5">
                  <c:v>3Y</c:v>
                </c:pt>
                <c:pt idx="6">
                  <c:v>5Y</c:v>
                </c:pt>
                <c:pt idx="7">
                  <c:v>7Y</c:v>
                </c:pt>
                <c:pt idx="8">
                  <c:v>10Y</c:v>
                </c:pt>
                <c:pt idx="9">
                  <c:v>20Y</c:v>
                </c:pt>
                <c:pt idx="10">
                  <c:v>30Y</c:v>
                </c:pt>
              </c:strCache>
            </c:strRef>
          </c:cat>
          <c:val>
            <c:numRef>
              <c:f>Sheet1!$C$23:$M$23</c:f>
              <c:numCache>
                <c:formatCode>0.00%</c:formatCode>
                <c:ptCount val="11"/>
                <c:pt idx="0">
                  <c:v>4.5659999999999999E-2</c:v>
                </c:pt>
                <c:pt idx="1">
                  <c:v>4.6770017047460755E-2</c:v>
                </c:pt>
                <c:pt idx="2">
                  <c:v>5.080040177978784E-2</c:v>
                </c:pt>
                <c:pt idx="3">
                  <c:v>4.8000007469744865E-2</c:v>
                </c:pt>
                <c:pt idx="4">
                  <c:v>4.0701198509337289E-2</c:v>
                </c:pt>
                <c:pt idx="5">
                  <c:v>3.4512761728100472E-2</c:v>
                </c:pt>
                <c:pt idx="6">
                  <c:v>3.3496467543151276E-2</c:v>
                </c:pt>
                <c:pt idx="7">
                  <c:v>3.5370221103310229E-2</c:v>
                </c:pt>
                <c:pt idx="8">
                  <c:v>3.3920336108672622E-2</c:v>
                </c:pt>
                <c:pt idx="9">
                  <c:v>4.0020287430523105E-2</c:v>
                </c:pt>
                <c:pt idx="10">
                  <c:v>3.3480606445225547E-2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3-1346-BB96-A2AAB44A1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347439"/>
        <c:axId val="908712559"/>
      </c:lineChart>
      <c:catAx>
        <c:axId val="102734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08712559"/>
        <c:crosses val="autoZero"/>
        <c:auto val="1"/>
        <c:lblAlgn val="ctr"/>
        <c:lblOffset val="100"/>
        <c:noMultiLvlLbl val="0"/>
      </c:catAx>
      <c:valAx>
        <c:axId val="90871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2734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711200</xdr:colOff>
      <xdr:row>32</xdr:row>
      <xdr:rowOff>44450</xdr:rowOff>
    </xdr:from>
    <xdr:to>
      <xdr:col>13</xdr:col>
      <xdr:colOff>596900</xdr:colOff>
      <xdr:row>56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1E4DFD-C94E-AE86-80BC-048C1F58D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69851-4573-294C-8D8E-0587DA97E269}">
  <dimension ref="A3:M30"/>
  <sheetViews>
    <sheetView tabSelected="1" topLeftCell="A21" workbookViewId="0">
      <selection activeCell="O28" sqref="O28"/>
    </sheetView>
  </sheetViews>
  <sheetFormatPr baseColWidth="10" defaultRowHeight="16" x14ac:dyDescent="0.2"/>
  <cols>
    <col min="4" max="4" width="15.33203125" bestFit="1" customWidth="1"/>
  </cols>
  <sheetData>
    <row r="3" spans="1:13" x14ac:dyDescent="0.2">
      <c r="A3" t="s">
        <v>5</v>
      </c>
    </row>
    <row r="4" spans="1:13" x14ac:dyDescent="0.2">
      <c r="B4" t="s">
        <v>2</v>
      </c>
      <c r="C4">
        <v>1</v>
      </c>
      <c r="D4">
        <v>3</v>
      </c>
      <c r="E4">
        <v>6</v>
      </c>
      <c r="F4">
        <v>12</v>
      </c>
      <c r="G4">
        <v>24</v>
      </c>
      <c r="H4">
        <v>36</v>
      </c>
      <c r="I4">
        <f>5*12</f>
        <v>60</v>
      </c>
      <c r="J4">
        <f>12*7</f>
        <v>84</v>
      </c>
      <c r="K4">
        <v>120</v>
      </c>
      <c r="L4">
        <v>240</v>
      </c>
      <c r="M4">
        <v>360</v>
      </c>
    </row>
    <row r="5" spans="1:13" x14ac:dyDescent="0.2">
      <c r="A5" s="1">
        <v>44957</v>
      </c>
      <c r="B5" s="4">
        <v>4.3299999999999998E-2</v>
      </c>
      <c r="C5" s="4">
        <v>4.58E-2</v>
      </c>
      <c r="D5" s="4">
        <v>4.7E-2</v>
      </c>
      <c r="E5" s="4">
        <v>4.8000000000000001E-2</v>
      </c>
      <c r="F5" s="4">
        <v>4.6800000000000001E-2</v>
      </c>
      <c r="G5" s="4">
        <v>4.2099999999999999E-2</v>
      </c>
      <c r="H5" s="4">
        <v>3.9E-2</v>
      </c>
      <c r="I5" s="4">
        <v>3.6299999999999999E-2</v>
      </c>
      <c r="J5" s="4">
        <v>3.5900000000000001E-2</v>
      </c>
      <c r="K5" s="4">
        <v>3.5200000000000002E-2</v>
      </c>
      <c r="L5" s="4">
        <v>3.78E-2</v>
      </c>
      <c r="M5" s="4">
        <v>3.6499999999999998E-2</v>
      </c>
    </row>
    <row r="6" spans="1:13" x14ac:dyDescent="0.2">
      <c r="A6" s="1">
        <v>44960</v>
      </c>
      <c r="B6" s="4">
        <v>4.58E-2</v>
      </c>
      <c r="C6" s="4">
        <v>4.6100000000000002E-2</v>
      </c>
      <c r="D6" s="4">
        <v>4.7E-2</v>
      </c>
      <c r="E6" s="4">
        <v>4.82E-2</v>
      </c>
      <c r="F6" s="4">
        <v>4.7899999999999998E-2</v>
      </c>
      <c r="G6" s="4">
        <v>4.2999999999999997E-2</v>
      </c>
      <c r="H6" s="4">
        <v>3.9600000000000003E-2</v>
      </c>
      <c r="I6" s="4">
        <v>3.6700000000000003E-2</v>
      </c>
      <c r="J6" s="4">
        <v>3.61E-2</v>
      </c>
      <c r="K6" s="4">
        <v>3.5299999999999998E-2</v>
      </c>
      <c r="L6" s="4">
        <v>3.7699999999999997E-2</v>
      </c>
      <c r="M6" s="4">
        <v>3.6299999999999999E-2</v>
      </c>
    </row>
    <row r="7" spans="1:13" x14ac:dyDescent="0.2">
      <c r="A7" s="1">
        <v>44963</v>
      </c>
      <c r="B7" s="4">
        <v>4.5600000000000002E-2</v>
      </c>
      <c r="C7" s="4">
        <v>4.5659999999999999E-2</v>
      </c>
      <c r="D7" s="4">
        <v>4.6399999999999997E-2</v>
      </c>
      <c r="E7" s="4">
        <v>4.8599999999999997E-2</v>
      </c>
      <c r="F7" s="4">
        <v>4.8300000000000003E-2</v>
      </c>
      <c r="G7" s="4">
        <v>4.4499999999999998E-2</v>
      </c>
      <c r="H7" s="4">
        <v>4.1169999999999998E-2</v>
      </c>
      <c r="I7" s="4">
        <v>3.8100000000000002E-2</v>
      </c>
      <c r="J7" s="4">
        <v>3.7319999999999999E-2</v>
      </c>
      <c r="K7" s="4">
        <v>3.6299999999999999E-2</v>
      </c>
      <c r="L7" s="4">
        <v>3.8159999999999999E-2</v>
      </c>
      <c r="M7" s="4">
        <v>3.6600000000000001E-2</v>
      </c>
    </row>
    <row r="8" spans="1:13" x14ac:dyDescent="0.2">
      <c r="A8" s="1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2">
      <c r="A9" s="1" t="s">
        <v>4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">
      <c r="A10" s="1"/>
      <c r="B10" s="4">
        <f>B5/12</f>
        <v>3.6083333333333332E-3</v>
      </c>
      <c r="C10" s="4">
        <f>C5/12</f>
        <v>3.8166666666666666E-3</v>
      </c>
      <c r="D10" s="4">
        <f>D5/12</f>
        <v>3.9166666666666664E-3</v>
      </c>
      <c r="E10" s="4">
        <f>E5/12</f>
        <v>4.0000000000000001E-3</v>
      </c>
      <c r="F10" s="4">
        <f>F5/12</f>
        <v>3.9000000000000003E-3</v>
      </c>
      <c r="G10" s="4">
        <f>G5/12</f>
        <v>3.5083333333333334E-3</v>
      </c>
      <c r="H10" s="4">
        <f>H5/12</f>
        <v>3.2499999999999999E-3</v>
      </c>
      <c r="I10" s="4">
        <f>I5/12</f>
        <v>3.0249999999999999E-3</v>
      </c>
      <c r="J10" s="4">
        <f>J5/12</f>
        <v>2.9916666666666668E-3</v>
      </c>
      <c r="K10" s="4">
        <f>K5/12</f>
        <v>2.9333333333333334E-3</v>
      </c>
      <c r="L10" s="4">
        <f>L5/12</f>
        <v>3.15E-3</v>
      </c>
      <c r="M10" s="4">
        <f>M5/12</f>
        <v>3.0416666666666665E-3</v>
      </c>
    </row>
    <row r="11" spans="1:13" x14ac:dyDescent="0.2">
      <c r="A11" s="1"/>
      <c r="B11" s="4">
        <f>B6/12</f>
        <v>3.8166666666666666E-3</v>
      </c>
      <c r="C11" s="4">
        <f>C6/12</f>
        <v>3.8416666666666668E-3</v>
      </c>
      <c r="D11" s="4">
        <f>D6/12</f>
        <v>3.9166666666666664E-3</v>
      </c>
      <c r="E11" s="4">
        <f>E6/12</f>
        <v>4.0166666666666666E-3</v>
      </c>
      <c r="F11" s="4">
        <f>F6/12</f>
        <v>3.9916666666666668E-3</v>
      </c>
      <c r="G11" s="4">
        <f>G6/12</f>
        <v>3.5833333333333329E-3</v>
      </c>
      <c r="H11" s="4">
        <f>H6/12</f>
        <v>3.3000000000000004E-3</v>
      </c>
      <c r="I11" s="4">
        <f>I6/12</f>
        <v>3.0583333333333335E-3</v>
      </c>
      <c r="J11" s="4">
        <f>J6/12</f>
        <v>3.0083333333333333E-3</v>
      </c>
      <c r="K11" s="4">
        <f>K6/12</f>
        <v>2.9416666666666666E-3</v>
      </c>
      <c r="L11" s="4">
        <f>L6/12</f>
        <v>3.1416666666666663E-3</v>
      </c>
      <c r="M11" s="4">
        <f>M6/12</f>
        <v>3.0249999999999999E-3</v>
      </c>
    </row>
    <row r="12" spans="1:13" x14ac:dyDescent="0.2">
      <c r="B12" s="4">
        <f>B7/12</f>
        <v>3.8E-3</v>
      </c>
      <c r="C12" s="4">
        <f>C7/12</f>
        <v>3.8049999999999998E-3</v>
      </c>
      <c r="D12" s="4">
        <f>D7/12</f>
        <v>3.8666666666666663E-3</v>
      </c>
      <c r="E12" s="4">
        <f>E7/12</f>
        <v>4.0499999999999998E-3</v>
      </c>
      <c r="F12" s="4">
        <f>F7/12</f>
        <v>4.0249999999999999E-3</v>
      </c>
      <c r="G12" s="4">
        <f>G7/12</f>
        <v>3.708333333333333E-3</v>
      </c>
      <c r="H12" s="4">
        <f>H7/12</f>
        <v>3.430833333333333E-3</v>
      </c>
      <c r="I12" s="4">
        <f>I7/12</f>
        <v>3.1750000000000003E-3</v>
      </c>
      <c r="J12" s="4">
        <f>J7/12</f>
        <v>3.1099999999999999E-3</v>
      </c>
      <c r="K12" s="4">
        <f>K7/12</f>
        <v>3.0249999999999999E-3</v>
      </c>
      <c r="L12" s="4">
        <f>L7/12</f>
        <v>3.1800000000000001E-3</v>
      </c>
      <c r="M12" s="4">
        <f>M7/12</f>
        <v>3.0500000000000002E-3</v>
      </c>
    </row>
    <row r="15" spans="1:13" x14ac:dyDescent="0.2">
      <c r="A15" t="s">
        <v>3</v>
      </c>
      <c r="B15">
        <v>0</v>
      </c>
      <c r="C15" s="2">
        <v>1</v>
      </c>
      <c r="D15" s="3">
        <v>3</v>
      </c>
      <c r="E15" s="3">
        <v>6</v>
      </c>
      <c r="F15" s="2">
        <v>12</v>
      </c>
      <c r="G15" s="3">
        <v>24</v>
      </c>
      <c r="H15" s="3">
        <v>36</v>
      </c>
      <c r="I15" s="3">
        <v>60</v>
      </c>
      <c r="J15" s="3">
        <v>84</v>
      </c>
      <c r="K15" s="3">
        <v>120</v>
      </c>
      <c r="L15" s="3">
        <v>240</v>
      </c>
      <c r="M15" s="3">
        <v>360</v>
      </c>
    </row>
    <row r="16" spans="1:13" x14ac:dyDescent="0.2">
      <c r="A16" s="1">
        <f>A5</f>
        <v>44957</v>
      </c>
      <c r="B16" s="4">
        <f>B5/12</f>
        <v>3.6083333333333332E-3</v>
      </c>
      <c r="C16" s="4">
        <f>C5/12</f>
        <v>3.8166666666666666E-3</v>
      </c>
      <c r="D16" s="5">
        <f>(((1+D10)^D$15)/((1+C10)^C$15))^(1/(D$15-C$15))-1</f>
        <v>3.9666704023464394E-3</v>
      </c>
      <c r="E16" s="5">
        <f>(((1+E10)^E$15)/((1+D10)^D$15))^(1/(E$15-D$15))-1</f>
        <v>4.0833402506847971E-3</v>
      </c>
      <c r="F16" s="5">
        <f t="shared" ref="F16:M17" si="0">(((1+F10)^F$15)/((1+E10)^E$15))^(1/(F$15-E$15))-1</f>
        <v>3.8000099601593895E-3</v>
      </c>
      <c r="G16" s="5">
        <f t="shared" si="0"/>
        <v>3.1168194734976229E-3</v>
      </c>
      <c r="H16" s="5">
        <f t="shared" si="0"/>
        <v>2.7335328246049784E-3</v>
      </c>
      <c r="I16" s="5">
        <f>(((1+I10)^I$15)/((1+H10)^H$15))^(1/(I$15-H$15))-1</f>
        <v>2.6875946108417814E-3</v>
      </c>
      <c r="J16" s="5">
        <f t="shared" si="0"/>
        <v>2.9083381797037067E-3</v>
      </c>
      <c r="K16" s="5">
        <f t="shared" si="0"/>
        <v>2.7972354154346402E-3</v>
      </c>
      <c r="L16" s="5">
        <f t="shared" si="0"/>
        <v>3.3667134738102344E-3</v>
      </c>
      <c r="M16" s="5">
        <f t="shared" si="0"/>
        <v>2.8250350965117743E-3</v>
      </c>
    </row>
    <row r="17" spans="1:13" x14ac:dyDescent="0.2">
      <c r="A17" s="1">
        <f t="shared" ref="A17:A18" si="1">A6</f>
        <v>44960</v>
      </c>
      <c r="B17" s="4">
        <f>B6/12</f>
        <v>3.8166666666666666E-3</v>
      </c>
      <c r="C17" s="4">
        <f>C6/12</f>
        <v>3.8416666666666668E-3</v>
      </c>
      <c r="D17" s="5">
        <f>(((1+D11)^D$15)/((1+C11)^C$15))^(1/(D$15-C$15))-1</f>
        <v>3.9541687679427451E-3</v>
      </c>
      <c r="E17" s="5">
        <f>(((1+E11)^E$15)/((1+D11)^D$15))^(1/(E$15-D$15))-1</f>
        <v>4.1166766276525824E-3</v>
      </c>
      <c r="F17" s="5">
        <f t="shared" si="0"/>
        <v>3.9666672891662813E-3</v>
      </c>
      <c r="G17" s="5">
        <f t="shared" si="0"/>
        <v>3.1751660732020071E-3</v>
      </c>
      <c r="H17" s="5">
        <f t="shared" si="0"/>
        <v>2.7335732841791138E-3</v>
      </c>
      <c r="I17" s="5">
        <f t="shared" si="0"/>
        <v>2.6959424739814164E-3</v>
      </c>
      <c r="J17" s="5">
        <f t="shared" si="0"/>
        <v>2.8833442372127038E-3</v>
      </c>
      <c r="K17" s="5">
        <f t="shared" si="0"/>
        <v>2.7861283427124128E-3</v>
      </c>
      <c r="L17" s="5">
        <f t="shared" si="0"/>
        <v>3.3417065493450693E-3</v>
      </c>
      <c r="M17" s="5">
        <f t="shared" si="0"/>
        <v>2.7917073705392426E-3</v>
      </c>
    </row>
    <row r="18" spans="1:13" x14ac:dyDescent="0.2">
      <c r="A18" s="1">
        <f t="shared" si="1"/>
        <v>44963</v>
      </c>
      <c r="B18" s="4">
        <f>B7/12</f>
        <v>3.8E-3</v>
      </c>
      <c r="C18" s="4">
        <f>C7/12</f>
        <v>3.8049999999999998E-3</v>
      </c>
      <c r="D18" s="5">
        <f>(((1+D12)^D$15)/((1+C12)^C$15))^(1/(D$15-C$15))-1</f>
        <v>3.8975014206217296E-3</v>
      </c>
      <c r="E18" s="5">
        <f>(((1+E12)^E$15)/((1+D12)^D$15))^(1/(E$15-D$15))-1</f>
        <v>4.23336681498232E-3</v>
      </c>
      <c r="F18" s="5">
        <f t="shared" ref="F18" si="2">(((1+F12)^F$15)/((1+E12)^E$15))^(1/(F$15-E$15))-1</f>
        <v>4.0000006224787388E-3</v>
      </c>
      <c r="G18" s="5">
        <f t="shared" ref="G18" si="3">(((1+G12)^G$15)/((1+F12)^F$15))^(1/(G$15-F$15))-1</f>
        <v>3.391766542444774E-3</v>
      </c>
      <c r="H18" s="5">
        <f t="shared" ref="H18" si="4">(((1+H12)^H$15)/((1+G12)^G$15))^(1/(H$15-G$15))-1</f>
        <v>2.876063477341706E-3</v>
      </c>
      <c r="I18" s="5">
        <f t="shared" ref="I18" si="5">(((1+I12)^I$15)/((1+H12)^H$15))^(1/(I$15-H$15))-1</f>
        <v>2.7913722952626063E-3</v>
      </c>
      <c r="J18" s="5">
        <f t="shared" ref="J18" si="6">(((1+J12)^J$15)/((1+I12)^I$15))^(1/(J$15-I$15))-1</f>
        <v>2.9475184252758524E-3</v>
      </c>
      <c r="K18" s="5">
        <f t="shared" ref="K18" si="7">(((1+K12)^K$15)/((1+J12)^J$15))^(1/(K$15-J$15))-1</f>
        <v>2.8266946757227185E-3</v>
      </c>
      <c r="L18" s="5">
        <f t="shared" ref="L18" si="8">(((1+L12)^L$15)/((1+K12)^K$15))^(1/(L$15-K$15))-1</f>
        <v>3.3350239525435921E-3</v>
      </c>
      <c r="M18" s="5">
        <f t="shared" ref="M18" si="9">(((1+M12)^M$15)/((1+L12)^L$15))^(1/(M$15-L$15))-1</f>
        <v>2.7900505371021289E-3</v>
      </c>
    </row>
    <row r="20" spans="1:13" x14ac:dyDescent="0.2">
      <c r="B20" t="s">
        <v>2</v>
      </c>
      <c r="C20" t="s">
        <v>0</v>
      </c>
      <c r="D20" t="s">
        <v>1</v>
      </c>
      <c r="E20" t="s">
        <v>6</v>
      </c>
      <c r="F20" t="s">
        <v>7</v>
      </c>
      <c r="G20" t="s">
        <v>8</v>
      </c>
      <c r="H20" t="s">
        <v>9</v>
      </c>
      <c r="I20" t="s">
        <v>10</v>
      </c>
      <c r="J20" t="s">
        <v>11</v>
      </c>
      <c r="K20" t="s">
        <v>12</v>
      </c>
      <c r="L20" t="s">
        <v>13</v>
      </c>
      <c r="M20" t="s">
        <v>14</v>
      </c>
    </row>
    <row r="21" spans="1:13" x14ac:dyDescent="0.2">
      <c r="A21" s="1">
        <f>A16</f>
        <v>44957</v>
      </c>
      <c r="B21" s="4">
        <f>B16*12</f>
        <v>4.3299999999999998E-2</v>
      </c>
      <c r="C21" s="4">
        <f>C16*12</f>
        <v>4.58E-2</v>
      </c>
      <c r="D21" s="4">
        <f>D16*12</f>
        <v>4.7600044828157273E-2</v>
      </c>
      <c r="E21" s="4">
        <f>E16*12</f>
        <v>4.9000083008217565E-2</v>
      </c>
      <c r="F21" s="4">
        <f>F16*12</f>
        <v>4.5600119521912674E-2</v>
      </c>
      <c r="G21" s="4">
        <f>G16*12</f>
        <v>3.7401833681971475E-2</v>
      </c>
      <c r="H21" s="4">
        <f>H16*12</f>
        <v>3.280239389525974E-2</v>
      </c>
      <c r="I21" s="4">
        <f>I16*12</f>
        <v>3.2251135330101377E-2</v>
      </c>
      <c r="J21" s="4">
        <f>J16*12</f>
        <v>3.490005815644448E-2</v>
      </c>
      <c r="K21" s="4">
        <f>K16*12</f>
        <v>3.3566824985215682E-2</v>
      </c>
      <c r="L21" s="4">
        <f>L16*12</f>
        <v>4.0400561685722813E-2</v>
      </c>
      <c r="M21" s="4">
        <f>M16*12</f>
        <v>3.3900421158141292E-2</v>
      </c>
    </row>
    <row r="22" spans="1:13" x14ac:dyDescent="0.2">
      <c r="A22" s="1">
        <f t="shared" ref="A22:A23" si="10">A17</f>
        <v>44960</v>
      </c>
      <c r="B22" s="4">
        <f>B17*12</f>
        <v>4.58E-2</v>
      </c>
      <c r="C22" s="4">
        <f>C17*12</f>
        <v>4.6100000000000002E-2</v>
      </c>
      <c r="D22" s="4">
        <f>D17*12</f>
        <v>4.7450025215312941E-2</v>
      </c>
      <c r="E22" s="4">
        <f>E17*12</f>
        <v>4.9400119531830988E-2</v>
      </c>
      <c r="F22" s="4">
        <f>F17*12</f>
        <v>4.7600007469995376E-2</v>
      </c>
      <c r="G22" s="4">
        <f>G17*12</f>
        <v>3.8101992878424085E-2</v>
      </c>
      <c r="H22" s="4">
        <f>H17*12</f>
        <v>3.2802879410149366E-2</v>
      </c>
      <c r="I22" s="4">
        <f>I17*12</f>
        <v>3.2351309687776997E-2</v>
      </c>
      <c r="J22" s="4">
        <f>J17*12</f>
        <v>3.4600130846552446E-2</v>
      </c>
      <c r="K22" s="4">
        <f>K17*12</f>
        <v>3.3433540112548954E-2</v>
      </c>
      <c r="L22" s="4">
        <f>L17*12</f>
        <v>4.0100478592140831E-2</v>
      </c>
      <c r="M22" s="4">
        <f>M17*12</f>
        <v>3.3500488446470911E-2</v>
      </c>
    </row>
    <row r="23" spans="1:13" x14ac:dyDescent="0.2">
      <c r="A23" s="1">
        <f t="shared" si="10"/>
        <v>44963</v>
      </c>
      <c r="B23" s="4">
        <f>B18*12</f>
        <v>4.5600000000000002E-2</v>
      </c>
      <c r="C23" s="4">
        <f>C18*12</f>
        <v>4.5659999999999999E-2</v>
      </c>
      <c r="D23" s="4">
        <f>D18*12</f>
        <v>4.6770017047460755E-2</v>
      </c>
      <c r="E23" s="4">
        <f>E18*12</f>
        <v>5.080040177978784E-2</v>
      </c>
      <c r="F23" s="4">
        <f>F18*12</f>
        <v>4.8000007469744865E-2</v>
      </c>
      <c r="G23" s="4">
        <f>G18*12</f>
        <v>4.0701198509337289E-2</v>
      </c>
      <c r="H23" s="4">
        <f>H18*12</f>
        <v>3.4512761728100472E-2</v>
      </c>
      <c r="I23" s="4">
        <f>I18*12</f>
        <v>3.3496467543151276E-2</v>
      </c>
      <c r="J23" s="4">
        <f>J18*12</f>
        <v>3.5370221103310229E-2</v>
      </c>
      <c r="K23" s="4">
        <f>K18*12</f>
        <v>3.3920336108672622E-2</v>
      </c>
      <c r="L23" s="4">
        <f>L18*12</f>
        <v>4.0020287430523105E-2</v>
      </c>
      <c r="M23" s="4">
        <f>M18*12</f>
        <v>3.3480606445225547E-2</v>
      </c>
    </row>
    <row r="24" spans="1:13" x14ac:dyDescent="0.2"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6" spans="1:13" x14ac:dyDescent="0.2">
      <c r="F26" s="7">
        <f>1/F21</f>
        <v>21.929767081409956</v>
      </c>
    </row>
    <row r="27" spans="1:13" x14ac:dyDescent="0.2">
      <c r="F27" s="7">
        <f>1/F22</f>
        <v>21.008400064440099</v>
      </c>
    </row>
    <row r="28" spans="1:13" x14ac:dyDescent="0.2">
      <c r="F28" s="7"/>
    </row>
    <row r="29" spans="1:13" x14ac:dyDescent="0.2">
      <c r="F29" s="7"/>
    </row>
    <row r="30" spans="1:13" x14ac:dyDescent="0.2">
      <c r="F30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domingos - 2023</dc:creator>
  <cp:lastModifiedBy>evan domingos - 2023</cp:lastModifiedBy>
  <dcterms:created xsi:type="dcterms:W3CDTF">2023-02-05T16:30:33Z</dcterms:created>
  <dcterms:modified xsi:type="dcterms:W3CDTF">2023-02-06T17:09:06Z</dcterms:modified>
</cp:coreProperties>
</file>