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van/Desktop/WhiteSky/Models/"/>
    </mc:Choice>
  </mc:AlternateContent>
  <xr:revisionPtr revIDLastSave="0" documentId="13_ncr:1_{F612F229-23E6-2747-A61D-EB0F8BD3E765}" xr6:coauthVersionLast="47" xr6:coauthVersionMax="47" xr10:uidLastSave="{00000000-0000-0000-0000-000000000000}"/>
  <bookViews>
    <workbookView xWindow="1100" yWindow="820" windowWidth="28040" windowHeight="17440" activeTab="1" xr2:uid="{A1B74504-9CDD-EC45-A08C-FDA4251AB54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4" i="2" l="1"/>
  <c r="M14" i="2"/>
  <c r="N14" i="2"/>
  <c r="N21" i="2" s="1"/>
  <c r="N22" i="2" s="1"/>
  <c r="K14" i="2"/>
  <c r="L9" i="2"/>
  <c r="M9" i="2"/>
  <c r="N9" i="2"/>
  <c r="K9" i="2"/>
  <c r="L11" i="2"/>
  <c r="L12" i="2" s="1"/>
  <c r="M11" i="2"/>
  <c r="M12" i="2" s="1"/>
  <c r="N11" i="2"/>
  <c r="N12" i="2" s="1"/>
  <c r="K11" i="2"/>
  <c r="K12" i="2" s="1"/>
  <c r="D4" i="1" a="1"/>
  <c r="D4" i="1" s="1"/>
  <c r="E4" i="1" a="1"/>
  <c r="E4" i="1" s="1"/>
  <c r="C4" i="1" a="1"/>
  <c r="C4" i="1" s="1"/>
  <c r="K21" i="2" l="1"/>
  <c r="K22" i="2" s="1"/>
  <c r="M21" i="2"/>
  <c r="M22" i="2" s="1"/>
  <c r="L21" i="2"/>
  <c r="L2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<sst xmlns="http://schemas.openxmlformats.org/spreadsheetml/2006/main" count="49" uniqueCount="49">
  <si>
    <t>Last Share Price</t>
  </si>
  <si>
    <t>Shares Outstanding</t>
  </si>
  <si>
    <t>Revenues</t>
  </si>
  <si>
    <t>1Q19</t>
  </si>
  <si>
    <t>2Q19</t>
  </si>
  <si>
    <t>3Q19</t>
  </si>
  <si>
    <t>4Q19</t>
  </si>
  <si>
    <t>1Q20</t>
  </si>
  <si>
    <t>2Q20</t>
  </si>
  <si>
    <t>3Q20</t>
  </si>
  <si>
    <t>4Q20</t>
  </si>
  <si>
    <t>1Q21</t>
  </si>
  <si>
    <t>2Q21</t>
  </si>
  <si>
    <t>3Q21</t>
  </si>
  <si>
    <t>4Q21</t>
  </si>
  <si>
    <t>1Q22</t>
  </si>
  <si>
    <t>4Q22</t>
  </si>
  <si>
    <t>2Q22</t>
  </si>
  <si>
    <t>3Q22</t>
  </si>
  <si>
    <t>1Q23</t>
  </si>
  <si>
    <t>2Q23</t>
  </si>
  <si>
    <t>3Q23</t>
  </si>
  <si>
    <t>4Q23</t>
  </si>
  <si>
    <t>1Q24</t>
  </si>
  <si>
    <t>2Q24</t>
  </si>
  <si>
    <t>3Q24</t>
  </si>
  <si>
    <t>4Q24</t>
  </si>
  <si>
    <t>FY19</t>
  </si>
  <si>
    <t>FY20</t>
  </si>
  <si>
    <t>FY21</t>
  </si>
  <si>
    <t>FY22</t>
  </si>
  <si>
    <t>FY23</t>
  </si>
  <si>
    <t>FY24</t>
  </si>
  <si>
    <t>FY25</t>
  </si>
  <si>
    <t>FY26</t>
  </si>
  <si>
    <t>Cost of Revenues</t>
  </si>
  <si>
    <t>Gross Proft</t>
  </si>
  <si>
    <t>Drivers</t>
  </si>
  <si>
    <t>Revenue Growth YoY</t>
  </si>
  <si>
    <t>QoQ</t>
  </si>
  <si>
    <t>Gross Profit  Margin</t>
  </si>
  <si>
    <t xml:space="preserve">CoGS % of Revenue </t>
  </si>
  <si>
    <t>Operating Expenses</t>
  </si>
  <si>
    <t>Sales and Marketing</t>
  </si>
  <si>
    <t>Technology</t>
  </si>
  <si>
    <t>General &amp; Administrative</t>
  </si>
  <si>
    <t>Operating Profit Margin</t>
  </si>
  <si>
    <t>Operating Income</t>
  </si>
  <si>
    <t>EBIT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</si>
</sst>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164" fontId="0" fillId="0" borderId="0" xfId="0" applyNumberFormat="1"/>
    <xf numFmtId="165" fontId="0" fillId="0" borderId="0" xfId="0" applyNumberFormat="1"/>
    <xf numFmtId="9" fontId="0" fillId="0" borderId="0" xfId="1" applyFont="1"/>
    <xf numFmtId="9"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https://www.bing.com/financeapi/forcetrigger?t=a1zd4c&amp;q=XNAS%3aOSTK&amp;form=skydnc</v>
    <v>Learn more on Bing</v>
  </rv>
  <rv s="1">
    <v>0</v>
    <v>OVERSTOCK.COM, INC. (XNAS:OSTK)</v>
    <v>2</v>
    <v>3</v>
    <v>Finance</v>
    <v>4</v>
    <v>en-US</v>
    <v>a1zd4c</v>
    <v>268435456</v>
    <v>1</v>
    <v>Powered by Refinitiv</v>
    <v>111.28</v>
    <v>24.69</v>
    <v>3.6873</v>
    <v>-0.66</v>
    <v>-2.5385000000000001E-2</v>
    <v>-0.08</v>
    <v>-3.1569999999999997E-3</v>
    <v>USD</v>
    <v>Overstock.com Inc. is an online retailer and technology company. The Company is an e-commerce retailer offering customers a range of brands for the home at low prices, including furniture, home decor, area rugs, bedding and bath, home improvement, outdoor, and kitchen and dining items, among others. It sells products and services through its Internet websites. The Company's Medici business initiatives include its subsidiary, Medici Ventures, Inc. (Medici Ventures), which conducts business through its subsidiary tZERO Group, Inc. (tZERO), a financial technology company. Its Medici business initiatives is focused on creating a set of products and solutions that leverage blockchain technology to rise security and control in areas including identity management, property rights and management, central banking and currencies, capital markets, supply chains and commerce, and voting systems.</v>
    <v>1350</v>
    <v>Nasdaq Stock Market</v>
    <v>XNAS</v>
    <v>XNAS</v>
    <v>799 W. Coliseum Way, MIDVALE, UT, 84047 US</v>
    <v>26.094999999999999</v>
    <v>Software &amp; IT Services</v>
    <v>Stock</v>
    <v>44810.999110219534</v>
    <v>0</v>
    <v>24.94</v>
    <v>1157928784</v>
    <v>OVERSTOCK.COM, INC.</v>
    <v>OVERSTOCK.COM, INC.</v>
    <v>26.01</v>
    <v>15.815300000000001</v>
    <v>26</v>
    <v>25.34</v>
    <v>25.26</v>
    <v>45695690</v>
    <v>OSTK</v>
    <v>OVERSTOCK.COM, INC. (XNAS:OSTK)</v>
    <v>1302661</v>
    <v>1532964</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824F1-81AE-624F-8FF2-9B1A32F31E18}">
  <dimension ref="B3:E4"/>
  <sheetViews>
    <sheetView workbookViewId="0">
      <selection activeCell="F4" sqref="F4"/>
    </sheetView>
  </sheetViews>
  <sheetFormatPr baseColWidth="10" defaultRowHeight="16" x14ac:dyDescent="0.2"/>
  <cols>
    <col min="2" max="2" width="33" customWidth="1"/>
    <col min="4" max="4" width="14.6640625" customWidth="1"/>
    <col min="5" max="5" width="16.5" customWidth="1"/>
  </cols>
  <sheetData>
    <row r="3" spans="2:5" x14ac:dyDescent="0.2">
      <c r="D3" t="s">
        <v>0</v>
      </c>
      <c r="E3" t="s">
        <v>1</v>
      </c>
    </row>
    <row r="4" spans="2:5" x14ac:dyDescent="0.2">
      <c r="B4" t="e" vm="1">
        <v>#VALUE!</v>
      </c>
      <c r="C4" t="str" cm="1">
        <f t="array" ref="C4">_FV(B4,"Ticker symbol",TRUE)</f>
        <v>OSTK</v>
      </c>
      <c r="D4" s="2" cm="1">
        <f t="array" ref="D4">_FV(B4,"Price")</f>
        <v>25.34</v>
      </c>
      <c r="E4" s="1" cm="1">
        <f t="array" ref="E4">_FV(B4,"Shares outstanding",TRUE)/1000000</f>
        <v>45.695689999999999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9F63D-1744-FC4A-8776-3B6223913CDF}">
  <dimension ref="B2:AL32"/>
  <sheetViews>
    <sheetView tabSelected="1" workbookViewId="0">
      <pane xSplit="2" ySplit="2" topLeftCell="G3" activePane="bottomRight" state="frozen"/>
      <selection pane="topRight" activeCell="C1" sqref="C1"/>
      <selection pane="bottomLeft" activeCell="A3" sqref="A3"/>
      <selection pane="bottomRight" activeCell="K24" sqref="K24"/>
    </sheetView>
  </sheetViews>
  <sheetFormatPr baseColWidth="10" defaultRowHeight="16" x14ac:dyDescent="0.2"/>
  <cols>
    <col min="2" max="2" width="18.1640625" customWidth="1"/>
  </cols>
  <sheetData>
    <row r="2" spans="2:38" x14ac:dyDescent="0.2">
      <c r="C2" t="s">
        <v>3</v>
      </c>
      <c r="D2" t="s">
        <v>4</v>
      </c>
      <c r="E2" t="s">
        <v>5</v>
      </c>
      <c r="F2" t="s">
        <v>6</v>
      </c>
      <c r="G2" t="s">
        <v>7</v>
      </c>
      <c r="H2" t="s">
        <v>8</v>
      </c>
      <c r="I2" t="s">
        <v>9</v>
      </c>
      <c r="J2" t="s">
        <v>10</v>
      </c>
      <c r="K2" t="s">
        <v>11</v>
      </c>
      <c r="L2" t="s">
        <v>12</v>
      </c>
      <c r="M2" t="s">
        <v>13</v>
      </c>
      <c r="N2" t="s">
        <v>14</v>
      </c>
      <c r="O2" t="s">
        <v>15</v>
      </c>
      <c r="P2" s="1" t="s">
        <v>17</v>
      </c>
      <c r="Q2" t="s">
        <v>18</v>
      </c>
      <c r="R2" t="s">
        <v>16</v>
      </c>
      <c r="S2" t="s">
        <v>19</v>
      </c>
      <c r="T2" t="s">
        <v>20</v>
      </c>
      <c r="U2" t="s">
        <v>21</v>
      </c>
      <c r="V2" t="s">
        <v>22</v>
      </c>
      <c r="W2" t="s">
        <v>23</v>
      </c>
      <c r="X2" t="s">
        <v>24</v>
      </c>
      <c r="Y2" t="s">
        <v>25</v>
      </c>
      <c r="Z2" t="s">
        <v>26</v>
      </c>
      <c r="AE2" t="s">
        <v>27</v>
      </c>
      <c r="AF2" t="s">
        <v>28</v>
      </c>
      <c r="AG2" t="s">
        <v>29</v>
      </c>
      <c r="AH2" t="s">
        <v>30</v>
      </c>
      <c r="AI2" t="s">
        <v>31</v>
      </c>
      <c r="AJ2" t="s">
        <v>32</v>
      </c>
      <c r="AK2" t="s">
        <v>33</v>
      </c>
      <c r="AL2" t="s">
        <v>34</v>
      </c>
    </row>
    <row r="6" spans="2:38" x14ac:dyDescent="0.2">
      <c r="B6" t="s">
        <v>2</v>
      </c>
      <c r="K6">
        <v>659.86099999999999</v>
      </c>
      <c r="L6">
        <v>794.53599999999994</v>
      </c>
      <c r="M6">
        <v>689.39</v>
      </c>
      <c r="N6">
        <v>612.65899999999999</v>
      </c>
    </row>
    <row r="8" spans="2:38" x14ac:dyDescent="0.2">
      <c r="B8" t="s">
        <v>35</v>
      </c>
      <c r="K8">
        <v>506.33699999999999</v>
      </c>
      <c r="L8">
        <v>619.71</v>
      </c>
      <c r="M8">
        <v>532.68200000000002</v>
      </c>
      <c r="N8">
        <v>473.815</v>
      </c>
    </row>
    <row r="9" spans="2:38" x14ac:dyDescent="0.2">
      <c r="B9" t="s">
        <v>41</v>
      </c>
      <c r="K9" s="3">
        <f>K8/K6</f>
        <v>0.7673388789457174</v>
      </c>
      <c r="L9" s="3">
        <f t="shared" ref="L9:N9" si="0">L8/L6</f>
        <v>0.7799646586183635</v>
      </c>
      <c r="M9" s="3">
        <f t="shared" si="0"/>
        <v>0.77268599776614111</v>
      </c>
      <c r="N9" s="3">
        <f t="shared" si="0"/>
        <v>0.77337474843265175</v>
      </c>
    </row>
    <row r="11" spans="2:38" x14ac:dyDescent="0.2">
      <c r="B11" t="s">
        <v>36</v>
      </c>
      <c r="K11">
        <f>K6-K8</f>
        <v>153.524</v>
      </c>
      <c r="L11">
        <f t="shared" ref="L11:N11" si="1">L6-L8</f>
        <v>174.82599999999991</v>
      </c>
      <c r="M11">
        <f t="shared" si="1"/>
        <v>156.70799999999997</v>
      </c>
      <c r="N11">
        <f t="shared" si="1"/>
        <v>138.84399999999999</v>
      </c>
    </row>
    <row r="12" spans="2:38" x14ac:dyDescent="0.2">
      <c r="B12" t="s">
        <v>40</v>
      </c>
      <c r="K12" s="3">
        <f>K11/K6</f>
        <v>0.23266112105428266</v>
      </c>
      <c r="L12" s="3">
        <f t="shared" ref="L12:N12" si="2">L11/L6</f>
        <v>0.22003534138163647</v>
      </c>
      <c r="M12" s="3">
        <f t="shared" si="2"/>
        <v>0.22731400223385889</v>
      </c>
      <c r="N12" s="3">
        <f t="shared" si="2"/>
        <v>0.22662525156734822</v>
      </c>
    </row>
    <row r="14" spans="2:38" x14ac:dyDescent="0.2">
      <c r="B14" t="s">
        <v>42</v>
      </c>
      <c r="K14">
        <f>SUM(K15,K17,K19)</f>
        <v>126.93199999999999</v>
      </c>
      <c r="L14">
        <f t="shared" ref="L14:N14" si="3">SUM(L15,L17,L19)</f>
        <v>138.315</v>
      </c>
      <c r="M14">
        <f t="shared" si="3"/>
        <v>127.85900000000001</v>
      </c>
      <c r="N14">
        <f t="shared" si="3"/>
        <v>119.724</v>
      </c>
    </row>
    <row r="15" spans="2:38" x14ac:dyDescent="0.2">
      <c r="B15" t="s">
        <v>43</v>
      </c>
      <c r="K15">
        <v>73.537999999999997</v>
      </c>
      <c r="L15">
        <v>85.272000000000006</v>
      </c>
      <c r="M15">
        <v>75.650000000000006</v>
      </c>
      <c r="N15">
        <v>67.97</v>
      </c>
    </row>
    <row r="17" spans="2:14" x14ac:dyDescent="0.2">
      <c r="B17" t="s">
        <v>44</v>
      </c>
      <c r="K17">
        <v>30.523</v>
      </c>
      <c r="L17">
        <v>30.382999999999999</v>
      </c>
      <c r="M17">
        <v>31.178000000000001</v>
      </c>
      <c r="N17">
        <v>30.917000000000002</v>
      </c>
    </row>
    <row r="19" spans="2:14" x14ac:dyDescent="0.2">
      <c r="B19" t="s">
        <v>45</v>
      </c>
      <c r="K19">
        <v>22.870999999999999</v>
      </c>
      <c r="L19">
        <v>22.66</v>
      </c>
      <c r="M19">
        <v>21.030999999999999</v>
      </c>
      <c r="N19">
        <v>20.837</v>
      </c>
    </row>
    <row r="21" spans="2:14" x14ac:dyDescent="0.2">
      <c r="B21" t="s">
        <v>47</v>
      </c>
      <c r="K21">
        <f>K11-K14</f>
        <v>26.592000000000013</v>
      </c>
      <c r="L21">
        <f t="shared" ref="L21:N21" si="4">L11-L14</f>
        <v>36.51099999999991</v>
      </c>
      <c r="M21">
        <f t="shared" si="4"/>
        <v>28.848999999999961</v>
      </c>
      <c r="N21">
        <f t="shared" si="4"/>
        <v>19.11999999999999</v>
      </c>
    </row>
    <row r="22" spans="2:14" x14ac:dyDescent="0.2">
      <c r="B22" t="s">
        <v>46</v>
      </c>
      <c r="K22" s="4">
        <f>K21/K6</f>
        <v>4.0299396388027195E-2</v>
      </c>
      <c r="L22" s="4">
        <f t="shared" ref="L22:N22" si="5">L21/L6</f>
        <v>4.5952606301035967E-2</v>
      </c>
      <c r="M22" s="4">
        <f t="shared" si="5"/>
        <v>4.1847140225416614E-2</v>
      </c>
      <c r="N22" s="4">
        <f t="shared" si="5"/>
        <v>3.1208225130129469E-2</v>
      </c>
    </row>
    <row r="24" spans="2:14" x14ac:dyDescent="0.2">
      <c r="B24" t="s">
        <v>48</v>
      </c>
    </row>
    <row r="29" spans="2:14" x14ac:dyDescent="0.2">
      <c r="B29" t="s">
        <v>37</v>
      </c>
    </row>
    <row r="31" spans="2:14" x14ac:dyDescent="0.2">
      <c r="B31" t="s">
        <v>38</v>
      </c>
    </row>
    <row r="32" spans="2:14" x14ac:dyDescent="0.2">
      <c r="B3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domingos - 2023</dc:creator>
  <cp:lastModifiedBy>WS</cp:lastModifiedBy>
  <dcterms:created xsi:type="dcterms:W3CDTF">2022-04-26T17:27:35Z</dcterms:created>
  <dcterms:modified xsi:type="dcterms:W3CDTF">2022-09-07T00:51:04Z</dcterms:modified>
</cp:coreProperties>
</file>