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Liminality Capital/"/>
    </mc:Choice>
  </mc:AlternateContent>
  <xr:revisionPtr revIDLastSave="0" documentId="13_ncr:1_{A0A08AC4-F77B-7142-8A5D-CFB137EF9E14}" xr6:coauthVersionLast="47" xr6:coauthVersionMax="47" xr10:uidLastSave="{00000000-0000-0000-0000-000000000000}"/>
  <bookViews>
    <workbookView xWindow="2980" yWindow="760" windowWidth="27640" windowHeight="16940" xr2:uid="{9AE3D161-648D-3541-BE1A-3F9FFF0E0722}"/>
  </bookViews>
  <sheets>
    <sheet name="P&amp;L GAAP" sheetId="1" r:id="rId1"/>
    <sheet name="P&amp;L Annual" sheetId="2" r:id="rId2"/>
    <sheet name="BS" sheetId="3" r:id="rId3"/>
    <sheet name="CFS" sheetId="4" r:id="rId4"/>
    <sheet name="Seg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" i="5" l="1"/>
  <c r="AR6" i="5"/>
  <c r="AS6" i="5"/>
  <c r="AT6" i="5"/>
  <c r="AQ9" i="5"/>
  <c r="AR9" i="5"/>
  <c r="AS9" i="5"/>
  <c r="AS18" i="5" s="1"/>
  <c r="AT9" i="5"/>
  <c r="AQ12" i="5"/>
  <c r="AQ21" i="5" s="1"/>
  <c r="AQ25" i="5" s="1"/>
  <c r="AQ27" i="5" s="1"/>
  <c r="AR12" i="5"/>
  <c r="AR21" i="5" s="1"/>
  <c r="AR25" i="5" s="1"/>
  <c r="AR27" i="5" s="1"/>
  <c r="AS12" i="5"/>
  <c r="AT12" i="5"/>
  <c r="AQ15" i="5"/>
  <c r="AR15" i="5"/>
  <c r="AT15" i="5"/>
  <c r="AQ18" i="5"/>
  <c r="AR18" i="5"/>
  <c r="AT18" i="5"/>
  <c r="AS21" i="5"/>
  <c r="AS25" i="5" s="1"/>
  <c r="AS27" i="5" s="1"/>
  <c r="AT21" i="5"/>
  <c r="AT25" i="5" s="1"/>
  <c r="AT27" i="5" s="1"/>
  <c r="P25" i="5"/>
  <c r="O25" i="5"/>
  <c r="N25" i="5"/>
  <c r="I25" i="5"/>
  <c r="J25" i="5"/>
  <c r="H25" i="5"/>
  <c r="D25" i="5"/>
  <c r="W18" i="5"/>
  <c r="W21" i="5"/>
  <c r="H22" i="5"/>
  <c r="I22" i="5"/>
  <c r="J22" i="5"/>
  <c r="N22" i="5"/>
  <c r="O22" i="5"/>
  <c r="P22" i="5"/>
  <c r="H19" i="5"/>
  <c r="I19" i="5"/>
  <c r="J19" i="5"/>
  <c r="N19" i="5"/>
  <c r="O19" i="5"/>
  <c r="P19" i="5"/>
  <c r="D19" i="5"/>
  <c r="D22" i="5"/>
  <c r="AC9" i="5"/>
  <c r="AI9" i="5" s="1"/>
  <c r="AI18" i="5" s="1"/>
  <c r="AC12" i="5"/>
  <c r="AI12" i="5" s="1"/>
  <c r="AO12" i="5" s="1"/>
  <c r="AO21" i="5" s="1"/>
  <c r="U6" i="5"/>
  <c r="AA6" i="5" s="1"/>
  <c r="AG6" i="5" s="1"/>
  <c r="AM6" i="5" s="1"/>
  <c r="V6" i="5"/>
  <c r="AB6" i="5" s="1"/>
  <c r="AH6" i="5" s="1"/>
  <c r="AN6" i="5" s="1"/>
  <c r="W6" i="5"/>
  <c r="AC6" i="5" s="1"/>
  <c r="AI6" i="5" s="1"/>
  <c r="AO6" i="5" s="1"/>
  <c r="T6" i="5"/>
  <c r="Z6" i="5" s="1"/>
  <c r="AF6" i="5" s="1"/>
  <c r="AL6" i="5" s="1"/>
  <c r="D15" i="5"/>
  <c r="H15" i="5"/>
  <c r="I15" i="5"/>
  <c r="J15" i="5"/>
  <c r="N15" i="5"/>
  <c r="O15" i="5"/>
  <c r="P15" i="5"/>
  <c r="W15" i="5"/>
  <c r="U9" i="5"/>
  <c r="AA9" i="5" s="1"/>
  <c r="AG9" i="5" s="1"/>
  <c r="AM9" i="5" s="1"/>
  <c r="AM18" i="5" s="1"/>
  <c r="V9" i="5"/>
  <c r="AB9" i="5" s="1"/>
  <c r="AH9" i="5" s="1"/>
  <c r="AN9" i="5" s="1"/>
  <c r="AN18" i="5" s="1"/>
  <c r="T9" i="5"/>
  <c r="Z9" i="5" s="1"/>
  <c r="AF9" i="5" s="1"/>
  <c r="AL9" i="5" s="1"/>
  <c r="AL18" i="5" s="1"/>
  <c r="U12" i="5"/>
  <c r="AA12" i="5" s="1"/>
  <c r="AG12" i="5" s="1"/>
  <c r="V12" i="5"/>
  <c r="AB12" i="5" s="1"/>
  <c r="AH12" i="5" s="1"/>
  <c r="AN12" i="5" s="1"/>
  <c r="AN21" i="5" s="1"/>
  <c r="T12" i="5"/>
  <c r="Z12" i="5" s="1"/>
  <c r="AF12" i="5" s="1"/>
  <c r="AL12" i="5" s="1"/>
  <c r="AL21" i="5" s="1"/>
  <c r="J10" i="5"/>
  <c r="J13" i="5"/>
  <c r="O10" i="5"/>
  <c r="P10" i="5"/>
  <c r="O13" i="5"/>
  <c r="P13" i="5"/>
  <c r="N13" i="5"/>
  <c r="N10" i="5"/>
  <c r="AS15" i="5" l="1"/>
  <c r="AL25" i="5"/>
  <c r="AL27" i="5" s="1"/>
  <c r="AN25" i="5"/>
  <c r="AN27" i="5" s="1"/>
  <c r="W25" i="5"/>
  <c r="W27" i="5" s="1"/>
  <c r="Z21" i="5"/>
  <c r="AG18" i="5"/>
  <c r="AC18" i="5"/>
  <c r="T21" i="5"/>
  <c r="AI21" i="5"/>
  <c r="AI25" i="5" s="1"/>
  <c r="AI27" i="5" s="1"/>
  <c r="AF21" i="5"/>
  <c r="U18" i="5"/>
  <c r="AM12" i="5"/>
  <c r="AM21" i="5" s="1"/>
  <c r="AM25" i="5" s="1"/>
  <c r="AM27" i="5" s="1"/>
  <c r="AG21" i="5"/>
  <c r="AA21" i="5"/>
  <c r="AH18" i="5"/>
  <c r="V18" i="5"/>
  <c r="AF18" i="5"/>
  <c r="AH21" i="5"/>
  <c r="V21" i="5"/>
  <c r="U21" i="5"/>
  <c r="AB18" i="5"/>
  <c r="AO9" i="5"/>
  <c r="AO18" i="5" s="1"/>
  <c r="AO25" i="5" s="1"/>
  <c r="AO27" i="5" s="1"/>
  <c r="AA18" i="5"/>
  <c r="AA15" i="5"/>
  <c r="AI15" i="5"/>
  <c r="T18" i="5"/>
  <c r="AC21" i="5"/>
  <c r="Z18" i="5"/>
  <c r="AB21" i="5"/>
  <c r="AN15" i="5"/>
  <c r="Z15" i="5"/>
  <c r="AL15" i="5"/>
  <c r="V15" i="5"/>
  <c r="U15" i="5"/>
  <c r="T15" i="5"/>
  <c r="AG15" i="5"/>
  <c r="AB15" i="5"/>
  <c r="AH15" i="5"/>
  <c r="AF15" i="5"/>
  <c r="AC15" i="5"/>
  <c r="AO15" i="5" l="1"/>
  <c r="AB25" i="5"/>
  <c r="AB27" i="5" s="1"/>
  <c r="AM15" i="5"/>
  <c r="Z25" i="5"/>
  <c r="Z27" i="5" s="1"/>
  <c r="AH25" i="5"/>
  <c r="AH27" i="5" s="1"/>
  <c r="AF25" i="5"/>
  <c r="AF27" i="5" s="1"/>
  <c r="AC25" i="5"/>
  <c r="AC27" i="5" s="1"/>
  <c r="V25" i="5"/>
  <c r="V27" i="5" s="1"/>
  <c r="T25" i="5"/>
  <c r="T27" i="5" s="1"/>
  <c r="AA25" i="5"/>
  <c r="AA27" i="5" s="1"/>
  <c r="AG25" i="5"/>
  <c r="AG27" i="5" s="1"/>
  <c r="U25" i="5"/>
  <c r="U27" i="5" s="1"/>
</calcChain>
</file>

<file path=xl/sharedStrings.xml><?xml version="1.0" encoding="utf-8"?>
<sst xmlns="http://schemas.openxmlformats.org/spreadsheetml/2006/main" count="206" uniqueCount="142">
  <si>
    <t>Income Statement</t>
  </si>
  <si>
    <t>Revenues</t>
  </si>
  <si>
    <t>Total Revenues</t>
  </si>
  <si>
    <t>   % Change YoY</t>
  </si>
  <si>
    <t>Cost of Goods Sold</t>
  </si>
  <si>
    <t>Gross Profit</t>
  </si>
  <si>
    <t>   % Gross Margins</t>
  </si>
  <si>
    <t>Selling General &amp; Admin Expenses</t>
  </si>
  <si>
    <t>R&amp;D Expenses</t>
  </si>
  <si>
    <t>Other Operating Expenses</t>
  </si>
  <si>
    <t>Operating Income</t>
  </si>
  <si>
    <t>   % Operating Margins</t>
  </si>
  <si>
    <t>Interest Expense</t>
  </si>
  <si>
    <t>Interest And Investment Income</t>
  </si>
  <si>
    <t>Income (Loss) On Equity Invest.</t>
  </si>
  <si>
    <t>Currency Exchange Gains (Loss)</t>
  </si>
  <si>
    <t>Other Non Operating Income (Expenses)</t>
  </si>
  <si>
    <t>EBT Excl. Unusual Items</t>
  </si>
  <si>
    <t>Gain (Loss) On Sale Of Investments</t>
  </si>
  <si>
    <t>Asset Writedown</t>
  </si>
  <si>
    <t>Other Unusual Items</t>
  </si>
  <si>
    <t>EBT Incl. Unusual Items</t>
  </si>
  <si>
    <t>Income Tax Expense</t>
  </si>
  <si>
    <t>Earnings From Continuing Operations</t>
  </si>
  <si>
    <t>Net Income to Company</t>
  </si>
  <si>
    <t>Net Income</t>
  </si>
  <si>
    <t>Preferred Dividend and Other Adjustments</t>
  </si>
  <si>
    <t>Net Income to Common Incl Extra Items</t>
  </si>
  <si>
    <t>   % Net Income to Common Incl Extra Items Margins</t>
  </si>
  <si>
    <t>Net Income to Common Excl. Extra Items</t>
  </si>
  <si>
    <t>   % Net Income to Common Excl. Extra Items Margins</t>
  </si>
  <si>
    <t>Supplementary Data:</t>
  </si>
  <si>
    <t>Diluted EPS Excl Extra Items</t>
  </si>
  <si>
    <t>Weighted Average Diluted Shares Outstanding</t>
  </si>
  <si>
    <t>Weighted Average Basic Shares Outstanding</t>
  </si>
  <si>
    <t>Basic EPS</t>
  </si>
  <si>
    <t>EBITDA</t>
  </si>
  <si>
    <t>EBITDAR</t>
  </si>
  <si>
    <t>R&amp;D Expense</t>
  </si>
  <si>
    <t>Selling and Marketing Expense</t>
  </si>
  <si>
    <t>General and Administrative Expense</t>
  </si>
  <si>
    <t>Effective Tax Rate %</t>
  </si>
  <si>
    <t>LTM</t>
  </si>
  <si>
    <t>Balance Sheet</t>
  </si>
  <si>
    <t>Cash And Equivalents</t>
  </si>
  <si>
    <t>Short Term Investments</t>
  </si>
  <si>
    <t>Total Cash And Short Term Investments</t>
  </si>
  <si>
    <t>Accounts Receivable</t>
  </si>
  <si>
    <t>Total Receivables</t>
  </si>
  <si>
    <t>Prepaid Expenses</t>
  </si>
  <si>
    <t>Restricted Cash</t>
  </si>
  <si>
    <t>Other Current Assets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</si>
  <si>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</si>
  <si>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</si>
  <si>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</si>
  <si>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</si>
  <si>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</si>
  <si>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Other Long-Term Assets</t>
  </si>
  <si>
    <t>Total Assets</t>
  </si>
  <si>
    <t>Accounts Payable</t>
  </si>
  <si>
    <t>Accrued Expenses</t>
  </si>
  <si>
    <t>Current Portion of Capital Lease Obligations</t>
  </si>
  <si>
    <t>Unearned Revenue Current</t>
  </si>
  <si>
    <t>Other Current Liabilities</t>
  </si>
  <si>
    <t>Total Current Liabilities</t>
  </si>
  <si>
    <t>Long-Term Debt</t>
  </si>
  <si>
    <t>Capital Leases</t>
  </si>
  <si>
    <t>Unearned Revenue Non Current</t>
  </si>
  <si>
    <t>Other Non Current Liabilities</t>
  </si>
  <si>
    <t>Total Liabilities</t>
  </si>
  <si>
    <t>Preferred Stock Convertible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</si>
  <si>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</si>
  <si>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</si>
  <si>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</si>
  <si>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</si>
  <si>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</si>
  <si>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</si>
  <si>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</si>
  <si>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</si>
  <si>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</si>
  <si>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</si>
  <si>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Value/Share</t>
  </si>
  <si>
    <t>Tangible Book Value</t>
  </si>
  <si>
    <t>Tangible Book Value/Share</t>
  </si>
  <si>
    <t>Total Debt</t>
  </si>
  <si>
    <t>Net Debt</t>
  </si>
  <si>
    <t>Equity Method Investments</t>
  </si>
  <si>
    <t>Construction In Progress</t>
  </si>
  <si>
    <t>Full Time Employees</t>
  </si>
  <si>
    <t>Cash Flow Statement</t>
  </si>
  <si>
    <t>Depreciation &amp; Amortization</t>
  </si>
  <si>
    <t>Total Depreciation &amp; Amortization</t>
  </si>
  <si>
    <t>Amortization of Deferred Charges</t>
  </si>
  <si>
    <t>(Gain) Loss From Sale Of Asset</t>
  </si>
  <si>
    <t>(Gain) Loss on Sale of Investments</t>
  </si>
  <si>
    <t>Asset Writedown &amp; Restructuring Costs</t>
  </si>
  <si>
    <t>(Income) Loss On Equity Investments</t>
  </si>
  <si>
    <t>Stock-Based Compensation</t>
  </si>
  <si>
    <t>Other Operating Activities</t>
  </si>
  <si>
    <t>Change In Accounts Receivable</t>
  </si>
  <si>
    <t>Change In Accounts Payable</t>
  </si>
  <si>
    <t>Change in Unearned Revenues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</si>
  <si>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</si>
  <si>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</si>
  <si>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</si>
  <si>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</si>
  <si>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</si>
  <si>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</si>
  <si>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</si>
  <si>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</si>
  <si>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</si>
  <si>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</si>
  <si>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</si>
  <si>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</si>
  <si>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</si>
  <si>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</si>
  <si>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Other Financing Activities</t>
  </si>
  <si>
    <t>Cash from Financing</t>
  </si>
  <si>
    <t>Foreign Exchange Rate Adjustments</t>
  </si>
  <si>
    <t>Net Change in Cash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</si>
  <si>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</si>
  <si>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</si>
  <si>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</si>
  <si>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</si>
  <si>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</si>
  <si>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t>Segments, As Reported</t>
  </si>
  <si>
    <t>Business Segments</t>
  </si>
  <si>
    <t>   Government</t>
  </si>
  <si>
    <t>   Commercial</t>
  </si>
  <si>
    <t>   Unallocated Research and Development Expenses</t>
  </si>
  <si>
    <t>   Uallocated General and Administrative Expenses</t>
  </si>
  <si>
    <t>   Unallocated Stock-Based Compensation Expense</t>
  </si>
  <si>
    <t>Geographic Segments</t>
  </si>
  <si>
    <t>   United States</t>
  </si>
  <si>
    <t>   United Kingdom</t>
  </si>
  <si>
    <t>   France</t>
  </si>
  <si>
    <t>   Rest of World</t>
  </si>
  <si>
    <t>Total Revenue</t>
  </si>
  <si>
    <t>Operating Margin</t>
  </si>
  <si>
    <t>Operating Magin</t>
  </si>
  <si>
    <t>Total</t>
  </si>
  <si>
    <t>Annual Recurring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</si>
</sst>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FFFFFF"/>
      <name val="Arial"/>
      <family val="2"/>
    </font>
    <font>
      <sz val="14"/>
      <color rgb="FFCFD2D6"/>
      <name val="Arial"/>
      <family val="2"/>
    </font>
    <font>
      <b/>
      <sz val="14"/>
      <color rgb="FFCFD2D6"/>
      <name val="Arial"/>
      <family val="2"/>
    </font>
    <font>
      <b/>
      <i/>
      <sz val="14"/>
      <color rgb="FFFFFFFF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CFD2D6"/>
      <name val="Arial"/>
      <family val="2"/>
    </font>
    <font>
      <sz val="14"/>
      <color rgb="FFF44336"/>
      <name val="Arial"/>
      <family val="2"/>
    </font>
    <font>
      <b/>
      <sz val="14"/>
      <color rgb="FFF44336"/>
      <name val="Arial"/>
      <family val="2"/>
    </font>
    <font>
      <b/>
      <i/>
      <sz val="14"/>
      <color rgb="FFF44336"/>
      <name val="Arial"/>
      <family val="2"/>
    </font>
    <font>
      <sz val="14"/>
      <color rgb="FF000000"/>
      <name val="Arial"/>
      <family val="2"/>
    </font>
    <font>
      <i/>
      <sz val="14"/>
      <color rgb="FFFFFFFF"/>
      <name val="Arial"/>
      <family val="2"/>
    </font>
    <font>
      <i/>
      <sz val="14"/>
      <color rgb="FF000000"/>
      <name val="Arial"/>
      <family val="2"/>
    </font>
    <font>
      <i/>
      <sz val="14"/>
      <color rgb="FFCFD2D6"/>
      <name val="Arial"/>
      <family val="2"/>
    </font>
    <font>
      <sz val="10"/>
      <color theme="0"/>
      <name val="Avenir Book"/>
      <family val="2"/>
    </font>
    <font>
      <b/>
      <sz val="10"/>
      <color theme="0"/>
      <name val="Avenir Book"/>
      <family val="2"/>
    </font>
    <font>
      <b/>
      <i/>
      <sz val="10"/>
      <color theme="0"/>
      <name val="Avenir Book"/>
      <family val="2"/>
    </font>
    <font>
      <sz val="12"/>
      <color theme="1"/>
      <name val="Calibri"/>
      <family val="2"/>
      <scheme val="minor"/>
    </font>
    <font>
      <i/>
      <sz val="10"/>
      <color theme="0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7" fillId="0" borderId="0" xfId="0" applyNumberFormat="1" applyFont="1"/>
    <xf numFmtId="0" fontId="8" fillId="0" borderId="0" xfId="0" applyFont="1"/>
    <xf numFmtId="0" fontId="9" fillId="0" borderId="0" xfId="0" applyFont="1"/>
    <xf numFmtId="10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0" fontId="14" fillId="0" borderId="0" xfId="0" applyNumberFormat="1" applyFont="1"/>
    <xf numFmtId="4" fontId="3" fillId="0" borderId="0" xfId="0" applyNumberFormat="1" applyFont="1"/>
    <xf numFmtId="10" fontId="8" fillId="0" borderId="0" xfId="0" applyNumberFormat="1" applyFont="1"/>
    <xf numFmtId="10" fontId="3" fillId="0" borderId="0" xfId="0" applyNumberFormat="1" applyFont="1"/>
    <xf numFmtId="4" fontId="4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4" fontId="16" fillId="2" borderId="0" xfId="0" applyNumberFormat="1" applyFont="1" applyFill="1"/>
    <xf numFmtId="0" fontId="17" fillId="2" borderId="0" xfId="0" applyFont="1" applyFill="1"/>
    <xf numFmtId="4" fontId="15" fillId="2" borderId="0" xfId="0" applyNumberFormat="1" applyFont="1" applyFill="1"/>
    <xf numFmtId="14" fontId="15" fillId="2" borderId="0" xfId="0" applyNumberFormat="1" applyFont="1" applyFill="1"/>
    <xf numFmtId="0" fontId="15" fillId="2" borderId="0" xfId="0" applyFont="1" applyFill="1" applyAlignment="1"/>
    <xf numFmtId="0" fontId="0" fillId="0" borderId="0" xfId="0"/>
    <xf numFmtId="9" fontId="15" fillId="2" borderId="0" xfId="1" applyFont="1" applyFill="1"/>
    <xf numFmtId="9" fontId="15" fillId="2" borderId="0" xfId="0" applyNumberFormat="1" applyFont="1" applyFill="1"/>
    <xf numFmtId="2" fontId="15" fillId="2" borderId="0" xfId="0" applyNumberFormat="1" applyFont="1" applyFill="1"/>
    <xf numFmtId="9" fontId="15" fillId="2" borderId="0" xfId="1" applyNumberFormat="1" applyFont="1" applyFill="1"/>
    <xf numFmtId="0" fontId="15" fillId="2" borderId="0" xfId="0" applyFont="1" applyFill="1"/>
    <xf numFmtId="10" fontId="17" fillId="2" borderId="0" xfId="0" applyNumberFormat="1" applyFont="1" applyFill="1"/>
    <xf numFmtId="0" fontId="19" fillId="2" borderId="0" xfId="0" applyFont="1" applyFill="1"/>
    <xf numFmtId="10" fontId="19" fillId="2" borderId="0" xfId="0" applyNumberFormat="1" applyFont="1" applyFill="1"/>
    <xf numFmtId="10" fontId="1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EF1E-8ED2-1C4D-AD24-88028B6B35DE}">
  <dimension ref="A1:M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baseColWidth="10" defaultRowHeight="15"/>
  <cols>
    <col min="1" max="1" width="43.33203125" style="22" bestFit="1" customWidth="1"/>
    <col min="2" max="4" width="8.1640625" style="22" bestFit="1" customWidth="1"/>
    <col min="5" max="5" width="8.5" style="22" bestFit="1" customWidth="1"/>
    <col min="6" max="7" width="8.1640625" style="22" bestFit="1" customWidth="1"/>
    <col min="8" max="8" width="9.1640625" style="22" bestFit="1" customWidth="1"/>
    <col min="9" max="12" width="8.6640625" style="22" bestFit="1" customWidth="1"/>
    <col min="13" max="13" width="8.5" style="22" bestFit="1" customWidth="1"/>
    <col min="14" max="16384" width="10.83203125" style="22"/>
  </cols>
  <sheetData>
    <row r="1" spans="1:1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23" t="s">
        <v>0</v>
      </c>
      <c r="B2" s="24">
        <v>43555</v>
      </c>
      <c r="C2" s="24">
        <v>43646</v>
      </c>
      <c r="D2" s="24">
        <v>43738</v>
      </c>
      <c r="E2" s="24">
        <v>43830</v>
      </c>
      <c r="F2" s="24">
        <v>43921</v>
      </c>
      <c r="G2" s="24">
        <v>44012</v>
      </c>
      <c r="H2" s="24">
        <v>44104</v>
      </c>
      <c r="I2" s="24">
        <v>44196</v>
      </c>
      <c r="J2" s="24">
        <v>44286</v>
      </c>
      <c r="K2" s="24">
        <v>44377</v>
      </c>
      <c r="L2" s="24">
        <v>44469</v>
      </c>
      <c r="M2" s="24">
        <v>44561</v>
      </c>
    </row>
    <row r="4" spans="1:13">
      <c r="A4" s="22" t="s">
        <v>1</v>
      </c>
      <c r="B4" s="22">
        <v>161.33000000000001</v>
      </c>
      <c r="C4" s="22">
        <v>176.32</v>
      </c>
      <c r="D4" s="22">
        <v>190.54</v>
      </c>
      <c r="E4" s="22">
        <v>229.36</v>
      </c>
      <c r="F4" s="22">
        <v>229.33</v>
      </c>
      <c r="G4" s="22">
        <v>251.89</v>
      </c>
      <c r="H4" s="22">
        <v>289.37</v>
      </c>
      <c r="I4" s="22">
        <v>322.08999999999997</v>
      </c>
      <c r="J4" s="22">
        <v>341.23</v>
      </c>
      <c r="K4" s="22">
        <v>375.64</v>
      </c>
      <c r="L4" s="22">
        <v>392.15</v>
      </c>
      <c r="M4" s="22">
        <v>432.87</v>
      </c>
    </row>
    <row r="5" spans="1:13">
      <c r="A5" s="23" t="s">
        <v>2</v>
      </c>
      <c r="B5" s="23">
        <v>161.33000000000001</v>
      </c>
      <c r="C5" s="23">
        <v>176.32</v>
      </c>
      <c r="D5" s="23">
        <v>190.54</v>
      </c>
      <c r="E5" s="23">
        <v>229.36</v>
      </c>
      <c r="F5" s="23">
        <v>229.33</v>
      </c>
      <c r="G5" s="23">
        <v>251.89</v>
      </c>
      <c r="H5" s="23">
        <v>289.37</v>
      </c>
      <c r="I5" s="23">
        <v>322.08999999999997</v>
      </c>
      <c r="J5" s="23">
        <v>341.23</v>
      </c>
      <c r="K5" s="23">
        <v>375.64</v>
      </c>
      <c r="L5" s="23">
        <v>392.15</v>
      </c>
      <c r="M5" s="23">
        <v>432.87</v>
      </c>
    </row>
    <row r="6" spans="1:13">
      <c r="A6" s="25" t="s">
        <v>3</v>
      </c>
      <c r="B6" s="25"/>
      <c r="C6" s="25"/>
      <c r="D6" s="25"/>
      <c r="E6" s="25"/>
      <c r="F6" s="35">
        <v>0.42099999999999999</v>
      </c>
      <c r="G6" s="35">
        <v>0.42899999999999999</v>
      </c>
      <c r="H6" s="35">
        <v>0.51900000000000002</v>
      </c>
      <c r="I6" s="35">
        <v>0.40400000000000003</v>
      </c>
      <c r="J6" s="35">
        <v>0.48799999999999999</v>
      </c>
      <c r="K6" s="35">
        <v>0.49099999999999999</v>
      </c>
      <c r="L6" s="35">
        <v>0.35499999999999998</v>
      </c>
      <c r="M6" s="35">
        <v>0.34399999999999997</v>
      </c>
    </row>
    <row r="7" spans="1:13">
      <c r="A7" s="22" t="s">
        <v>4</v>
      </c>
      <c r="B7" s="22">
        <v>-50.7</v>
      </c>
      <c r="C7" s="22">
        <v>-56.59</v>
      </c>
      <c r="D7" s="22">
        <v>-65.069999999999993</v>
      </c>
      <c r="E7" s="22">
        <v>-75.900000000000006</v>
      </c>
      <c r="F7" s="22">
        <v>-64.290000000000006</v>
      </c>
      <c r="G7" s="22">
        <v>-68.41</v>
      </c>
      <c r="H7" s="22">
        <v>-149.34</v>
      </c>
      <c r="I7" s="22">
        <v>-70.5</v>
      </c>
      <c r="J7" s="22">
        <v>-74.11</v>
      </c>
      <c r="K7" s="22">
        <v>-90.93</v>
      </c>
      <c r="L7" s="22">
        <v>-86.8</v>
      </c>
      <c r="M7" s="22">
        <v>-87.56</v>
      </c>
    </row>
    <row r="8" spans="1:13">
      <c r="A8" s="23" t="s">
        <v>5</v>
      </c>
      <c r="B8" s="23">
        <v>110.63</v>
      </c>
      <c r="C8" s="23">
        <v>119.73</v>
      </c>
      <c r="D8" s="23">
        <v>125.47</v>
      </c>
      <c r="E8" s="23">
        <v>153.46</v>
      </c>
      <c r="F8" s="23">
        <v>165.03</v>
      </c>
      <c r="G8" s="23">
        <v>183.48</v>
      </c>
      <c r="H8" s="23">
        <v>140.03</v>
      </c>
      <c r="I8" s="23">
        <v>251.59</v>
      </c>
      <c r="J8" s="23">
        <v>267.12</v>
      </c>
      <c r="K8" s="23">
        <v>284.72000000000003</v>
      </c>
      <c r="L8" s="23">
        <v>305.33999999999997</v>
      </c>
      <c r="M8" s="23">
        <v>345.3</v>
      </c>
    </row>
    <row r="9" spans="1:13">
      <c r="A9" s="25" t="s">
        <v>3</v>
      </c>
      <c r="B9" s="25"/>
      <c r="C9" s="25"/>
      <c r="D9" s="25"/>
      <c r="E9" s="25"/>
      <c r="F9" s="35">
        <v>0.49199999999999999</v>
      </c>
      <c r="G9" s="35">
        <v>0.53200000000000003</v>
      </c>
      <c r="H9" s="35">
        <v>0.11600000000000001</v>
      </c>
      <c r="I9" s="35">
        <v>0.63900000000000001</v>
      </c>
      <c r="J9" s="35">
        <v>0.61899999999999999</v>
      </c>
      <c r="K9" s="35">
        <v>0.55200000000000005</v>
      </c>
      <c r="L9" s="35">
        <v>1.181</v>
      </c>
      <c r="M9" s="35">
        <v>0.372</v>
      </c>
    </row>
    <row r="10" spans="1:13">
      <c r="A10" s="25" t="s">
        <v>6</v>
      </c>
      <c r="B10" s="35">
        <v>0.68600000000000005</v>
      </c>
      <c r="C10" s="35">
        <v>0.67900000000000005</v>
      </c>
      <c r="D10" s="35">
        <v>0.65800000000000003</v>
      </c>
      <c r="E10" s="35">
        <v>0.66900000000000004</v>
      </c>
      <c r="F10" s="35">
        <v>0.72</v>
      </c>
      <c r="G10" s="35">
        <v>0.72799999999999998</v>
      </c>
      <c r="H10" s="35">
        <v>0.48399999999999999</v>
      </c>
      <c r="I10" s="35">
        <v>0.78100000000000003</v>
      </c>
      <c r="J10" s="35">
        <v>0.78300000000000003</v>
      </c>
      <c r="K10" s="35">
        <v>0.75800000000000001</v>
      </c>
      <c r="L10" s="35">
        <v>0.77900000000000003</v>
      </c>
      <c r="M10" s="35">
        <v>0.79800000000000004</v>
      </c>
    </row>
    <row r="11" spans="1:13">
      <c r="A11" s="22" t="s">
        <v>7</v>
      </c>
      <c r="B11" s="22">
        <v>-176.13</v>
      </c>
      <c r="C11" s="22">
        <v>-181.12</v>
      </c>
      <c r="D11" s="22">
        <v>-193.73</v>
      </c>
      <c r="E11" s="22">
        <v>-201.67</v>
      </c>
      <c r="F11" s="22">
        <v>-169.42</v>
      </c>
      <c r="G11" s="22">
        <v>-195.81</v>
      </c>
      <c r="H11" s="22">
        <v>-620.15</v>
      </c>
      <c r="I11" s="22">
        <v>-367.77</v>
      </c>
      <c r="J11" s="22">
        <v>-282.67</v>
      </c>
      <c r="K11" s="22">
        <v>-320.33999999999997</v>
      </c>
      <c r="L11" s="22">
        <v>-302.97000000000003</v>
      </c>
      <c r="M11" s="22">
        <v>-320.07</v>
      </c>
    </row>
    <row r="12" spans="1:13">
      <c r="A12" s="22" t="s">
        <v>8</v>
      </c>
      <c r="B12" s="22">
        <v>-76.92</v>
      </c>
      <c r="C12" s="22">
        <v>-78.72</v>
      </c>
      <c r="D12" s="22">
        <v>-75.88</v>
      </c>
      <c r="E12" s="22">
        <v>-75.84</v>
      </c>
      <c r="F12" s="22">
        <v>-65.8</v>
      </c>
      <c r="G12" s="22">
        <v>-86.82</v>
      </c>
      <c r="H12" s="22">
        <v>-313.92</v>
      </c>
      <c r="I12" s="22">
        <v>-94.13</v>
      </c>
      <c r="J12" s="22">
        <v>-98.47</v>
      </c>
      <c r="K12" s="22">
        <v>-110.52</v>
      </c>
      <c r="L12" s="22">
        <v>-94.32</v>
      </c>
      <c r="M12" s="22">
        <v>-84.18</v>
      </c>
    </row>
    <row r="13" spans="1:13">
      <c r="A13" s="23" t="s">
        <v>9</v>
      </c>
      <c r="B13" s="23">
        <v>-253.06</v>
      </c>
      <c r="C13" s="23">
        <v>-259.85000000000002</v>
      </c>
      <c r="D13" s="23">
        <v>-269.61</v>
      </c>
      <c r="E13" s="23">
        <v>-277.5</v>
      </c>
      <c r="F13" s="23">
        <v>-235.22</v>
      </c>
      <c r="G13" s="23">
        <v>-282.62</v>
      </c>
      <c r="H13" s="23">
        <v>-934.07</v>
      </c>
      <c r="I13" s="23">
        <v>-461.9</v>
      </c>
      <c r="J13" s="23">
        <v>-381.14</v>
      </c>
      <c r="K13" s="23">
        <v>-430.86</v>
      </c>
      <c r="L13" s="23">
        <v>-397.28</v>
      </c>
      <c r="M13" s="23">
        <v>-404.25</v>
      </c>
    </row>
    <row r="14" spans="1:13">
      <c r="A14" s="23" t="s">
        <v>10</v>
      </c>
      <c r="B14" s="23">
        <v>-142.43</v>
      </c>
      <c r="C14" s="23">
        <v>-140.12</v>
      </c>
      <c r="D14" s="23">
        <v>-144.13999999999999</v>
      </c>
      <c r="E14" s="23">
        <v>-124.04</v>
      </c>
      <c r="F14" s="23">
        <v>-70.19</v>
      </c>
      <c r="G14" s="23">
        <v>-99.15</v>
      </c>
      <c r="H14" s="23">
        <v>-794.04</v>
      </c>
      <c r="I14" s="23">
        <v>-210.31</v>
      </c>
      <c r="J14" s="23">
        <v>-114.01</v>
      </c>
      <c r="K14" s="23">
        <v>-146.15</v>
      </c>
      <c r="L14" s="23">
        <v>-91.94</v>
      </c>
      <c r="M14" s="23">
        <v>-58.94</v>
      </c>
    </row>
    <row r="15" spans="1:13">
      <c r="A15" s="25" t="s">
        <v>3</v>
      </c>
      <c r="B15" s="25"/>
      <c r="C15" s="25"/>
      <c r="D15" s="25"/>
      <c r="E15" s="25"/>
      <c r="F15" s="35">
        <v>0.50700000000000001</v>
      </c>
      <c r="G15" s="35">
        <v>0.29199999999999998</v>
      </c>
      <c r="H15" s="35">
        <v>4.5090000000000003</v>
      </c>
      <c r="I15" s="35">
        <v>0.69499999999999995</v>
      </c>
      <c r="J15" s="35">
        <v>0.624</v>
      </c>
      <c r="K15" s="35">
        <v>0.47399999999999998</v>
      </c>
      <c r="L15" s="35">
        <v>0.88400000000000001</v>
      </c>
      <c r="M15" s="35">
        <v>0.72</v>
      </c>
    </row>
    <row r="16" spans="1:13">
      <c r="A16" s="25" t="s">
        <v>11</v>
      </c>
      <c r="B16" s="35">
        <v>-0.88300000000000001</v>
      </c>
      <c r="C16" s="35">
        <v>-0.79500000000000004</v>
      </c>
      <c r="D16" s="35">
        <v>-0.75600000000000001</v>
      </c>
      <c r="E16" s="35">
        <v>-0.54100000000000004</v>
      </c>
      <c r="F16" s="35">
        <v>-0.30599999999999999</v>
      </c>
      <c r="G16" s="35">
        <v>-0.39400000000000002</v>
      </c>
      <c r="H16" s="35">
        <v>-2.7440000000000002</v>
      </c>
      <c r="I16" s="35">
        <v>-0.65300000000000002</v>
      </c>
      <c r="J16" s="35">
        <v>-0.33400000000000002</v>
      </c>
      <c r="K16" s="35">
        <v>-0.38900000000000001</v>
      </c>
      <c r="L16" s="35">
        <v>-0.23400000000000001</v>
      </c>
      <c r="M16" s="35">
        <v>-0.13600000000000001</v>
      </c>
    </row>
    <row r="17" spans="1:13">
      <c r="A17" s="22" t="s">
        <v>12</v>
      </c>
      <c r="B17" s="22">
        <v>-0.11</v>
      </c>
      <c r="C17" s="22">
        <v>-0.17</v>
      </c>
      <c r="D17" s="22">
        <v>-0.17</v>
      </c>
      <c r="E17" s="22">
        <v>-2.67</v>
      </c>
      <c r="F17" s="22">
        <v>-4.59</v>
      </c>
      <c r="G17" s="22">
        <v>-5.65</v>
      </c>
      <c r="H17" s="22">
        <v>-2.09</v>
      </c>
      <c r="I17" s="22">
        <v>-1.81</v>
      </c>
      <c r="J17" s="22">
        <v>-1.84</v>
      </c>
      <c r="K17" s="22">
        <v>-0.59</v>
      </c>
      <c r="L17" s="22">
        <v>-0.61</v>
      </c>
      <c r="M17" s="22">
        <v>-0.6</v>
      </c>
    </row>
    <row r="18" spans="1:13">
      <c r="A18" s="22" t="s">
        <v>13</v>
      </c>
      <c r="B18" s="22">
        <v>4.78</v>
      </c>
      <c r="C18" s="22">
        <v>4.2300000000000004</v>
      </c>
      <c r="D18" s="22">
        <v>3.39</v>
      </c>
      <c r="E18" s="22">
        <v>2.14</v>
      </c>
      <c r="F18" s="22">
        <v>3.27</v>
      </c>
      <c r="G18" s="22">
        <v>0.55000000000000004</v>
      </c>
      <c r="H18" s="22">
        <v>0.49</v>
      </c>
      <c r="I18" s="22">
        <v>0.37</v>
      </c>
      <c r="J18" s="22">
        <v>0.38</v>
      </c>
      <c r="K18" s="22">
        <v>0.37</v>
      </c>
      <c r="L18" s="22">
        <v>0.38</v>
      </c>
      <c r="M18" s="22">
        <v>0.48</v>
      </c>
    </row>
    <row r="19" spans="1:13">
      <c r="A19" s="22" t="s">
        <v>14</v>
      </c>
      <c r="I19" s="22">
        <v>-0.26</v>
      </c>
    </row>
    <row r="20" spans="1:13">
      <c r="A20" s="22" t="s">
        <v>15</v>
      </c>
      <c r="B20" s="22">
        <v>-0.5</v>
      </c>
      <c r="D20" s="22">
        <v>2.31</v>
      </c>
      <c r="E20" s="22">
        <v>-4.71</v>
      </c>
      <c r="H20" s="22">
        <v>-3.29</v>
      </c>
      <c r="I20" s="22">
        <v>2.34</v>
      </c>
    </row>
    <row r="21" spans="1:13">
      <c r="A21" s="22" t="s">
        <v>16</v>
      </c>
      <c r="B21" s="22">
        <v>1.26</v>
      </c>
      <c r="C21" s="22">
        <v>3.38</v>
      </c>
      <c r="D21" s="22">
        <v>0.78</v>
      </c>
      <c r="E21" s="22">
        <v>-2.75</v>
      </c>
      <c r="F21" s="22">
        <v>19.8</v>
      </c>
      <c r="G21" s="22">
        <v>-5.27</v>
      </c>
      <c r="H21" s="22">
        <v>-12.49</v>
      </c>
      <c r="I21" s="22">
        <v>2.08</v>
      </c>
      <c r="J21" s="22">
        <v>-4.8899999999999997</v>
      </c>
      <c r="K21" s="22">
        <v>2.13</v>
      </c>
      <c r="L21" s="22">
        <v>-1.29</v>
      </c>
      <c r="M21" s="22">
        <v>1.44</v>
      </c>
    </row>
    <row r="22" spans="1:13">
      <c r="A22" s="23" t="s">
        <v>17</v>
      </c>
      <c r="B22" s="23">
        <v>-137</v>
      </c>
      <c r="C22" s="23">
        <v>-132.68</v>
      </c>
      <c r="D22" s="23">
        <v>-137.83000000000001</v>
      </c>
      <c r="E22" s="23">
        <v>-132.03</v>
      </c>
      <c r="F22" s="23">
        <v>-51.72</v>
      </c>
      <c r="G22" s="23">
        <v>-109.51</v>
      </c>
      <c r="H22" s="23">
        <v>-808.13</v>
      </c>
      <c r="I22" s="23">
        <v>-209.67</v>
      </c>
      <c r="J22" s="23">
        <v>-120.37</v>
      </c>
      <c r="K22" s="23">
        <v>-144.24</v>
      </c>
      <c r="L22" s="23">
        <v>-93.46</v>
      </c>
      <c r="M22" s="23">
        <v>-57.62</v>
      </c>
    </row>
    <row r="23" spans="1:13">
      <c r="A23" s="22" t="s">
        <v>18</v>
      </c>
      <c r="L23" s="22">
        <v>-7.24</v>
      </c>
      <c r="M23" s="22">
        <v>-65.56</v>
      </c>
    </row>
    <row r="24" spans="1:13">
      <c r="A24" s="22" t="s">
        <v>19</v>
      </c>
      <c r="E24" s="22">
        <v>-23.41</v>
      </c>
      <c r="I24" s="22">
        <v>-0.67</v>
      </c>
    </row>
    <row r="25" spans="1:13">
      <c r="A25" s="22" t="s">
        <v>20</v>
      </c>
      <c r="H25" s="22">
        <v>-53.74</v>
      </c>
      <c r="I25" s="22">
        <v>53.74</v>
      </c>
    </row>
    <row r="26" spans="1:13">
      <c r="A26" s="23" t="s">
        <v>21</v>
      </c>
      <c r="B26" s="23">
        <v>-137</v>
      </c>
      <c r="C26" s="23">
        <v>-132.68</v>
      </c>
      <c r="D26" s="23">
        <v>-137.83000000000001</v>
      </c>
      <c r="E26" s="23">
        <v>-155.44</v>
      </c>
      <c r="F26" s="23">
        <v>-51.72</v>
      </c>
      <c r="G26" s="23">
        <v>-109.51</v>
      </c>
      <c r="H26" s="23">
        <v>-861.86</v>
      </c>
      <c r="I26" s="23">
        <v>-155.94</v>
      </c>
      <c r="J26" s="23">
        <v>-120.37</v>
      </c>
      <c r="K26" s="23">
        <v>-144.24</v>
      </c>
      <c r="L26" s="23">
        <v>-100.7</v>
      </c>
      <c r="M26" s="23">
        <v>-123.18</v>
      </c>
    </row>
    <row r="27" spans="1:13">
      <c r="A27" s="22" t="s">
        <v>22</v>
      </c>
      <c r="B27" s="22">
        <v>-3.23</v>
      </c>
      <c r="C27" s="22">
        <v>-1.39</v>
      </c>
      <c r="D27" s="22">
        <v>-2.0299999999999998</v>
      </c>
      <c r="E27" s="22">
        <v>-3.89</v>
      </c>
      <c r="F27" s="22">
        <v>-2.56</v>
      </c>
      <c r="G27" s="22">
        <v>-0.94</v>
      </c>
      <c r="H27" s="22">
        <v>8.5399999999999991</v>
      </c>
      <c r="I27" s="22">
        <v>7.59</v>
      </c>
      <c r="J27" s="22">
        <v>-3.1</v>
      </c>
      <c r="K27" s="22">
        <v>5.66</v>
      </c>
      <c r="L27" s="22">
        <v>-1.44</v>
      </c>
      <c r="M27" s="22">
        <v>-33.01</v>
      </c>
    </row>
    <row r="28" spans="1:13">
      <c r="A28" s="23" t="s">
        <v>23</v>
      </c>
      <c r="B28" s="23">
        <v>-140.22999999999999</v>
      </c>
      <c r="C28" s="23">
        <v>-134.07</v>
      </c>
      <c r="D28" s="23">
        <v>-139.86000000000001</v>
      </c>
      <c r="E28" s="23">
        <v>-159.33000000000001</v>
      </c>
      <c r="F28" s="23">
        <v>-54.27</v>
      </c>
      <c r="G28" s="23">
        <v>-110.46</v>
      </c>
      <c r="H28" s="23">
        <v>-853.32</v>
      </c>
      <c r="I28" s="23">
        <v>-148.34</v>
      </c>
      <c r="J28" s="23">
        <v>-123.47</v>
      </c>
      <c r="K28" s="23">
        <v>-138.58000000000001</v>
      </c>
      <c r="L28" s="23">
        <v>-102.14</v>
      </c>
      <c r="M28" s="23">
        <v>-156.19</v>
      </c>
    </row>
    <row r="29" spans="1:13">
      <c r="A29" s="23" t="s">
        <v>24</v>
      </c>
      <c r="B29" s="23">
        <v>-140.22999999999999</v>
      </c>
      <c r="C29" s="23">
        <v>-134.07</v>
      </c>
      <c r="D29" s="23">
        <v>-139.86000000000001</v>
      </c>
      <c r="E29" s="23">
        <v>-159.33000000000001</v>
      </c>
      <c r="F29" s="23">
        <v>-54.27</v>
      </c>
      <c r="G29" s="23">
        <v>-110.46</v>
      </c>
      <c r="H29" s="23">
        <v>-853.32</v>
      </c>
      <c r="I29" s="23">
        <v>-148.34</v>
      </c>
      <c r="J29" s="23">
        <v>-123.47</v>
      </c>
      <c r="K29" s="23">
        <v>-138.58000000000001</v>
      </c>
      <c r="L29" s="23">
        <v>-102.14</v>
      </c>
      <c r="M29" s="23">
        <v>-156.19</v>
      </c>
    </row>
    <row r="30" spans="1:13">
      <c r="A30" s="23" t="s">
        <v>25</v>
      </c>
      <c r="B30" s="23">
        <v>-140.22999999999999</v>
      </c>
      <c r="C30" s="23">
        <v>-134.07</v>
      </c>
      <c r="D30" s="23">
        <v>-139.86000000000001</v>
      </c>
      <c r="E30" s="23">
        <v>-159.33000000000001</v>
      </c>
      <c r="F30" s="23">
        <v>-54.27</v>
      </c>
      <c r="G30" s="23">
        <v>-110.46</v>
      </c>
      <c r="H30" s="23">
        <v>-853.32</v>
      </c>
      <c r="I30" s="23">
        <v>-148.34</v>
      </c>
      <c r="J30" s="23">
        <v>-123.47</v>
      </c>
      <c r="K30" s="23">
        <v>-138.58000000000001</v>
      </c>
      <c r="L30" s="23">
        <v>-102.14</v>
      </c>
      <c r="M30" s="23">
        <v>-156.19</v>
      </c>
    </row>
    <row r="31" spans="1:13">
      <c r="A31" s="22" t="s">
        <v>26</v>
      </c>
      <c r="E31" s="22">
        <v>-8.48</v>
      </c>
    </row>
    <row r="32" spans="1:13">
      <c r="A32" s="23" t="s">
        <v>27</v>
      </c>
      <c r="B32" s="23">
        <v>-140.22999999999999</v>
      </c>
      <c r="C32" s="23">
        <v>-134.07</v>
      </c>
      <c r="D32" s="23">
        <v>-139.86000000000001</v>
      </c>
      <c r="E32" s="23">
        <v>-167.81</v>
      </c>
      <c r="F32" s="23">
        <v>-54.27</v>
      </c>
      <c r="G32" s="23">
        <v>-110.46</v>
      </c>
      <c r="H32" s="23">
        <v>-853.32</v>
      </c>
      <c r="I32" s="23">
        <v>-148.34</v>
      </c>
      <c r="J32" s="23">
        <v>-123.47</v>
      </c>
      <c r="K32" s="23">
        <v>-138.58000000000001</v>
      </c>
      <c r="L32" s="23">
        <v>-102.14</v>
      </c>
      <c r="M32" s="23">
        <v>-156.19</v>
      </c>
    </row>
    <row r="33" spans="1:13">
      <c r="A33" s="25" t="s">
        <v>28</v>
      </c>
      <c r="B33" s="35">
        <v>-0.86899999999999999</v>
      </c>
      <c r="C33" s="35">
        <v>-0.76</v>
      </c>
      <c r="D33" s="35">
        <v>-0.73399999999999999</v>
      </c>
      <c r="E33" s="35">
        <v>-0.73199999999999998</v>
      </c>
      <c r="F33" s="35">
        <v>-0.23699999999999999</v>
      </c>
      <c r="G33" s="35">
        <v>-0.439</v>
      </c>
      <c r="H33" s="35">
        <v>-2.9489999999999998</v>
      </c>
      <c r="I33" s="35">
        <v>-0.46100000000000002</v>
      </c>
      <c r="J33" s="35">
        <v>-0.36199999999999999</v>
      </c>
      <c r="K33" s="35">
        <v>-0.36899999999999999</v>
      </c>
      <c r="L33" s="35">
        <v>-0.26</v>
      </c>
      <c r="M33" s="35">
        <v>-0.36099999999999999</v>
      </c>
    </row>
    <row r="34" spans="1:13">
      <c r="A34" s="23" t="s">
        <v>29</v>
      </c>
      <c r="B34" s="23">
        <v>-140.22999999999999</v>
      </c>
      <c r="C34" s="23">
        <v>-134.07</v>
      </c>
      <c r="D34" s="23">
        <v>-139.86000000000001</v>
      </c>
      <c r="E34" s="23">
        <v>-167.81</v>
      </c>
      <c r="F34" s="23">
        <v>-54.27</v>
      </c>
      <c r="G34" s="23">
        <v>-110.46</v>
      </c>
      <c r="H34" s="23">
        <v>-853.32</v>
      </c>
      <c r="I34" s="23">
        <v>-148.34</v>
      </c>
      <c r="J34" s="23">
        <v>-123.47</v>
      </c>
      <c r="K34" s="23">
        <v>-138.58000000000001</v>
      </c>
      <c r="L34" s="23">
        <v>-102.14</v>
      </c>
      <c r="M34" s="23">
        <v>-156.19</v>
      </c>
    </row>
    <row r="35" spans="1:13">
      <c r="A35" s="25" t="s">
        <v>30</v>
      </c>
      <c r="B35" s="35">
        <v>-0.86899999999999999</v>
      </c>
      <c r="C35" s="35">
        <v>-0.76</v>
      </c>
      <c r="D35" s="35">
        <v>-0.73399999999999999</v>
      </c>
      <c r="E35" s="35">
        <v>-0.73199999999999998</v>
      </c>
      <c r="F35" s="35">
        <v>-0.23699999999999999</v>
      </c>
      <c r="G35" s="35">
        <v>-0.439</v>
      </c>
      <c r="H35" s="35">
        <v>-2.9489999999999998</v>
      </c>
      <c r="I35" s="35">
        <v>-0.46100000000000002</v>
      </c>
      <c r="J35" s="35">
        <v>-0.36199999999999999</v>
      </c>
      <c r="K35" s="35">
        <v>-0.36899999999999999</v>
      </c>
      <c r="L35" s="35">
        <v>-0.26</v>
      </c>
      <c r="M35" s="35">
        <v>-0.36099999999999999</v>
      </c>
    </row>
    <row r="36" spans="1:13">
      <c r="A36" s="25" t="s">
        <v>31</v>
      </c>
    </row>
    <row r="37" spans="1:13">
      <c r="A37" s="22" t="s">
        <v>32</v>
      </c>
      <c r="B37" s="22">
        <v>-0.25</v>
      </c>
      <c r="C37" s="22">
        <v>-0.23</v>
      </c>
      <c r="E37" s="22">
        <v>-0.28999999999999998</v>
      </c>
      <c r="F37" s="22">
        <v>-0.1</v>
      </c>
      <c r="G37" s="22">
        <v>-0.17</v>
      </c>
      <c r="H37" s="22">
        <v>-0.94</v>
      </c>
      <c r="I37" s="22">
        <v>-0.08</v>
      </c>
      <c r="J37" s="22">
        <v>-7.0000000000000007E-2</v>
      </c>
      <c r="K37" s="22">
        <v>-7.0000000000000007E-2</v>
      </c>
      <c r="L37" s="22">
        <v>-0.05</v>
      </c>
      <c r="M37" s="22">
        <v>-0.08</v>
      </c>
    </row>
    <row r="38" spans="1:13">
      <c r="A38" s="36" t="s">
        <v>3</v>
      </c>
      <c r="B38" s="36"/>
      <c r="C38" s="36"/>
      <c r="D38" s="36"/>
      <c r="E38" s="36"/>
      <c r="F38" s="37">
        <v>0.57499999999999996</v>
      </c>
      <c r="G38" s="37">
        <v>0.26400000000000001</v>
      </c>
      <c r="H38" s="36"/>
      <c r="I38" s="37">
        <v>0.70899999999999996</v>
      </c>
      <c r="J38" s="37">
        <v>0.32900000000000001</v>
      </c>
      <c r="K38" s="37">
        <v>0.57599999999999996</v>
      </c>
      <c r="L38" s="37">
        <v>0.94499999999999995</v>
      </c>
      <c r="M38" s="37">
        <v>5.7000000000000002E-2</v>
      </c>
    </row>
    <row r="39" spans="1:13">
      <c r="A39" s="22" t="s">
        <v>33</v>
      </c>
      <c r="B39" s="22">
        <v>571.41</v>
      </c>
      <c r="C39" s="22">
        <v>571.41</v>
      </c>
      <c r="E39" s="22">
        <v>581.5</v>
      </c>
      <c r="F39" s="22">
        <v>594.36</v>
      </c>
      <c r="G39" s="22">
        <v>640.66999999999996</v>
      </c>
      <c r="H39" s="22">
        <v>905.46</v>
      </c>
      <c r="I39" s="26">
        <v>1763.51</v>
      </c>
      <c r="J39" s="26">
        <v>1821.16</v>
      </c>
      <c r="K39" s="26">
        <v>1894.61</v>
      </c>
      <c r="L39" s="26">
        <v>1964.4</v>
      </c>
      <c r="M39" s="26">
        <v>2011.76</v>
      </c>
    </row>
    <row r="40" spans="1:13">
      <c r="A40" s="36" t="s">
        <v>3</v>
      </c>
      <c r="B40" s="36"/>
      <c r="C40" s="36"/>
      <c r="D40" s="36"/>
      <c r="E40" s="36"/>
      <c r="F40" s="37">
        <v>0.04</v>
      </c>
      <c r="G40" s="37">
        <v>0.121</v>
      </c>
      <c r="H40" s="36"/>
      <c r="I40" s="37">
        <v>2.0329999999999999</v>
      </c>
      <c r="J40" s="37">
        <v>2.0640000000000001</v>
      </c>
      <c r="K40" s="37">
        <v>1.9570000000000001</v>
      </c>
      <c r="L40" s="37">
        <v>1.169</v>
      </c>
      <c r="M40" s="37">
        <v>0.14099999999999999</v>
      </c>
    </row>
    <row r="41" spans="1:13">
      <c r="A41" s="22" t="s">
        <v>34</v>
      </c>
      <c r="B41" s="22">
        <v>571.41</v>
      </c>
      <c r="C41" s="22">
        <v>571.41</v>
      </c>
      <c r="E41" s="22">
        <v>581.5</v>
      </c>
      <c r="F41" s="22">
        <v>591.85</v>
      </c>
      <c r="G41" s="22">
        <v>640.45000000000005</v>
      </c>
      <c r="H41" s="22">
        <v>905.46</v>
      </c>
      <c r="I41" s="26">
        <v>1763.51</v>
      </c>
      <c r="J41" s="26">
        <v>1821.16</v>
      </c>
      <c r="K41" s="26">
        <v>1894.61</v>
      </c>
      <c r="L41" s="26">
        <v>1964.4</v>
      </c>
      <c r="M41" s="26">
        <v>2011.76</v>
      </c>
    </row>
    <row r="42" spans="1:13">
      <c r="A42" s="36" t="s">
        <v>3</v>
      </c>
      <c r="B42" s="36"/>
      <c r="C42" s="36"/>
      <c r="D42" s="36"/>
      <c r="E42" s="36"/>
      <c r="F42" s="37">
        <v>3.5999999999999997E-2</v>
      </c>
      <c r="G42" s="37">
        <v>0.121</v>
      </c>
      <c r="H42" s="36"/>
      <c r="I42" s="37">
        <v>2.0329999999999999</v>
      </c>
      <c r="J42" s="37">
        <v>2.077</v>
      </c>
      <c r="K42" s="37">
        <v>1.958</v>
      </c>
      <c r="L42" s="37">
        <v>1.169</v>
      </c>
      <c r="M42" s="37">
        <v>0.14099999999999999</v>
      </c>
    </row>
    <row r="43" spans="1:13">
      <c r="A43" s="22" t="s">
        <v>35</v>
      </c>
      <c r="B43" s="22">
        <v>-0.25</v>
      </c>
      <c r="C43" s="22">
        <v>-0.23</v>
      </c>
      <c r="E43" s="22">
        <v>-0.28999999999999998</v>
      </c>
      <c r="F43" s="22">
        <v>-0.09</v>
      </c>
      <c r="G43" s="22">
        <v>-0.17</v>
      </c>
      <c r="H43" s="22">
        <v>-0.94</v>
      </c>
      <c r="I43" s="22">
        <v>-0.08</v>
      </c>
      <c r="J43" s="22">
        <v>-7.0000000000000007E-2</v>
      </c>
      <c r="K43" s="22">
        <v>-7.0000000000000007E-2</v>
      </c>
      <c r="L43" s="22">
        <v>-0.05</v>
      </c>
      <c r="M43" s="22">
        <v>-0.08</v>
      </c>
    </row>
    <row r="44" spans="1:13">
      <c r="A44" s="22" t="s">
        <v>36</v>
      </c>
      <c r="B44" s="22">
        <v>-139.22999999999999</v>
      </c>
      <c r="C44" s="22">
        <v>-136.91999999999999</v>
      </c>
      <c r="D44" s="22">
        <v>-141.08000000000001</v>
      </c>
      <c r="E44" s="22">
        <v>-121.24</v>
      </c>
      <c r="F44" s="22">
        <v>-66.510000000000005</v>
      </c>
      <c r="G44" s="22">
        <v>-95.02</v>
      </c>
      <c r="H44" s="22">
        <v>-791.53</v>
      </c>
      <c r="I44" s="22">
        <v>-206.75</v>
      </c>
      <c r="J44" s="22">
        <v>-110.78</v>
      </c>
      <c r="K44" s="22">
        <v>-141.38999999999999</v>
      </c>
      <c r="L44" s="22">
        <v>-88.88</v>
      </c>
      <c r="M44" s="22">
        <v>-55.1</v>
      </c>
    </row>
    <row r="45" spans="1:13">
      <c r="A45" s="36" t="s">
        <v>3</v>
      </c>
      <c r="B45" s="36"/>
      <c r="C45" s="36"/>
      <c r="D45" s="36"/>
      <c r="E45" s="36"/>
      <c r="F45" s="37">
        <v>0.52200000000000002</v>
      </c>
      <c r="G45" s="37">
        <v>0.30599999999999999</v>
      </c>
      <c r="H45" s="37">
        <v>4.6109999999999998</v>
      </c>
      <c r="I45" s="37">
        <v>0.70499999999999996</v>
      </c>
      <c r="J45" s="37">
        <v>0.66500000000000004</v>
      </c>
      <c r="K45" s="37">
        <v>0.48799999999999999</v>
      </c>
      <c r="L45" s="37">
        <v>0.88800000000000001</v>
      </c>
      <c r="M45" s="37">
        <v>0.73299999999999998</v>
      </c>
    </row>
    <row r="46" spans="1:13">
      <c r="A46" s="22" t="s">
        <v>37</v>
      </c>
      <c r="D46" s="22">
        <v>-130.68</v>
      </c>
      <c r="H46" s="22">
        <v>-836.96</v>
      </c>
    </row>
    <row r="47" spans="1:13">
      <c r="A47" s="22" t="s">
        <v>38</v>
      </c>
      <c r="B47" s="22">
        <v>76.92</v>
      </c>
      <c r="C47" s="22">
        <v>78.72</v>
      </c>
      <c r="D47" s="22">
        <v>75.88</v>
      </c>
      <c r="E47" s="22">
        <v>75.84</v>
      </c>
      <c r="F47" s="22">
        <v>65.8</v>
      </c>
      <c r="G47" s="22">
        <v>86.82</v>
      </c>
      <c r="H47" s="22">
        <v>313.92</v>
      </c>
      <c r="I47" s="22">
        <v>94.13</v>
      </c>
      <c r="J47" s="22">
        <v>98.47</v>
      </c>
      <c r="K47" s="22">
        <v>110.52</v>
      </c>
      <c r="L47" s="22">
        <v>94.32</v>
      </c>
      <c r="M47" s="22">
        <v>84.18</v>
      </c>
    </row>
    <row r="48" spans="1:13">
      <c r="A48" s="22" t="s">
        <v>39</v>
      </c>
      <c r="B48" s="22">
        <v>108.79</v>
      </c>
      <c r="C48" s="22">
        <v>110.53</v>
      </c>
      <c r="D48" s="22">
        <v>119.67</v>
      </c>
      <c r="E48" s="22">
        <v>112.87</v>
      </c>
      <c r="F48" s="22">
        <v>98.65</v>
      </c>
      <c r="G48" s="22">
        <v>102.52</v>
      </c>
      <c r="H48" s="22">
        <v>334.91</v>
      </c>
      <c r="I48" s="22">
        <v>147.62</v>
      </c>
      <c r="J48" s="22">
        <v>136.1</v>
      </c>
      <c r="K48" s="22">
        <v>162.38</v>
      </c>
      <c r="L48" s="22">
        <v>153.44</v>
      </c>
      <c r="M48" s="22">
        <v>162.59</v>
      </c>
    </row>
    <row r="49" spans="1:13">
      <c r="A49" s="22" t="s">
        <v>40</v>
      </c>
      <c r="B49" s="22">
        <v>67.34</v>
      </c>
      <c r="C49" s="22">
        <v>70.59</v>
      </c>
      <c r="D49" s="22">
        <v>74.06</v>
      </c>
      <c r="E49" s="22">
        <v>88.8</v>
      </c>
      <c r="F49" s="22">
        <v>70.77</v>
      </c>
      <c r="G49" s="22">
        <v>93.29</v>
      </c>
      <c r="H49" s="22">
        <v>285.24</v>
      </c>
      <c r="I49" s="22">
        <v>220.15</v>
      </c>
      <c r="J49" s="22">
        <v>146.57</v>
      </c>
      <c r="K49" s="22">
        <v>157.96</v>
      </c>
      <c r="L49" s="22">
        <v>149.52000000000001</v>
      </c>
      <c r="M49" s="22">
        <v>157.47999999999999</v>
      </c>
    </row>
    <row r="50" spans="1:13">
      <c r="A50" s="22" t="s">
        <v>41</v>
      </c>
      <c r="B50" s="38">
        <v>-2.4E-2</v>
      </c>
      <c r="C50" s="38">
        <v>-0.01</v>
      </c>
      <c r="D50" s="38">
        <v>-1.4999999999999999E-2</v>
      </c>
      <c r="E50" s="38">
        <v>-2.5000000000000001E-2</v>
      </c>
      <c r="F50" s="38">
        <v>-4.9000000000000002E-2</v>
      </c>
      <c r="G50" s="38">
        <v>-8.9999999999999993E-3</v>
      </c>
      <c r="H50" s="38">
        <v>0.01</v>
      </c>
      <c r="I50" s="38">
        <v>4.9000000000000002E-2</v>
      </c>
      <c r="J50" s="38">
        <v>-2.5999999999999999E-2</v>
      </c>
      <c r="K50" s="38">
        <v>3.9E-2</v>
      </c>
      <c r="L50" s="38">
        <v>-1.4E-2</v>
      </c>
      <c r="M50" s="38">
        <v>-0.26800000000000002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3E12-FB1A-9645-845F-D67DD5C024CB}">
  <dimension ref="A1:F48"/>
  <sheetViews>
    <sheetView workbookViewId="0">
      <selection sqref="A1:F48"/>
    </sheetView>
  </sheetViews>
  <sheetFormatPr baseColWidth="10" defaultRowHeight="16"/>
  <sheetData>
    <row r="1" spans="1:6">
      <c r="A1" s="29"/>
      <c r="B1" s="29"/>
      <c r="C1" s="29"/>
      <c r="D1" s="29"/>
      <c r="E1" s="29"/>
      <c r="F1" s="29"/>
    </row>
    <row r="2" spans="1:6" ht="18">
      <c r="A2" s="1" t="s">
        <v>0</v>
      </c>
      <c r="B2" s="2">
        <v>43465</v>
      </c>
      <c r="C2" s="2">
        <v>43830</v>
      </c>
      <c r="D2" s="2">
        <v>44196</v>
      </c>
      <c r="E2" s="2">
        <v>44561</v>
      </c>
      <c r="F2" s="1" t="s">
        <v>42</v>
      </c>
    </row>
    <row r="4" spans="1:6" ht="18">
      <c r="A4" s="3" t="s">
        <v>1</v>
      </c>
      <c r="B4" s="4">
        <v>595.41</v>
      </c>
      <c r="C4" s="4">
        <v>742.56</v>
      </c>
      <c r="D4" s="16">
        <v>1092.67</v>
      </c>
      <c r="E4" s="16">
        <v>1541.89</v>
      </c>
      <c r="F4" s="16">
        <v>1541.89</v>
      </c>
    </row>
    <row r="5" spans="1:6" ht="18">
      <c r="A5" s="1" t="s">
        <v>2</v>
      </c>
      <c r="B5" s="5">
        <v>595.41</v>
      </c>
      <c r="C5" s="5">
        <v>742.56</v>
      </c>
      <c r="D5" s="19">
        <v>1092.67</v>
      </c>
      <c r="E5" s="19">
        <v>1541.89</v>
      </c>
      <c r="F5" s="19">
        <v>1541.89</v>
      </c>
    </row>
    <row r="6" spans="1:6" ht="18">
      <c r="A6" s="6" t="s">
        <v>3</v>
      </c>
      <c r="B6" s="7"/>
      <c r="C6" s="8">
        <v>0.247</v>
      </c>
      <c r="D6" s="8">
        <v>0.47199999999999998</v>
      </c>
      <c r="E6" s="8">
        <v>0.41099999999999998</v>
      </c>
      <c r="F6" s="7"/>
    </row>
    <row r="7" spans="1:6" ht="18">
      <c r="A7" s="3" t="s">
        <v>4</v>
      </c>
      <c r="B7" s="9">
        <v>-165.4</v>
      </c>
      <c r="C7" s="9">
        <v>-242.37</v>
      </c>
      <c r="D7" s="9">
        <v>-352.55</v>
      </c>
      <c r="E7" s="9">
        <v>-339.4</v>
      </c>
      <c r="F7" s="9">
        <v>-339.4</v>
      </c>
    </row>
    <row r="8" spans="1:6" ht="18">
      <c r="A8" s="1" t="s">
        <v>5</v>
      </c>
      <c r="B8" s="5">
        <v>430.01</v>
      </c>
      <c r="C8" s="5">
        <v>500.18</v>
      </c>
      <c r="D8" s="5">
        <v>740.13</v>
      </c>
      <c r="E8" s="19">
        <v>1202.49</v>
      </c>
      <c r="F8" s="19">
        <v>1202.49</v>
      </c>
    </row>
    <row r="9" spans="1:6" ht="18">
      <c r="A9" s="6" t="s">
        <v>3</v>
      </c>
      <c r="B9" s="7"/>
      <c r="C9" s="8">
        <v>0.16300000000000001</v>
      </c>
      <c r="D9" s="8">
        <v>0.48</v>
      </c>
      <c r="E9" s="8">
        <v>0.625</v>
      </c>
      <c r="F9" s="7"/>
    </row>
    <row r="10" spans="1:6" ht="18">
      <c r="A10" s="6" t="s">
        <v>6</v>
      </c>
      <c r="B10" s="8">
        <v>0.72199999999999998</v>
      </c>
      <c r="C10" s="8">
        <v>0.67400000000000004</v>
      </c>
      <c r="D10" s="8">
        <v>0.67700000000000005</v>
      </c>
      <c r="E10" s="8">
        <v>0.78</v>
      </c>
      <c r="F10" s="8">
        <v>0.78</v>
      </c>
    </row>
    <row r="11" spans="1:6" ht="18">
      <c r="A11" s="3" t="s">
        <v>7</v>
      </c>
      <c r="B11" s="9">
        <v>-744.3</v>
      </c>
      <c r="C11" s="9">
        <v>-771.06</v>
      </c>
      <c r="D11" s="20">
        <v>-1353.15</v>
      </c>
      <c r="E11" s="20">
        <v>-1226.04</v>
      </c>
      <c r="F11" s="20">
        <v>-1226.04</v>
      </c>
    </row>
    <row r="12" spans="1:6" ht="18">
      <c r="A12" s="3" t="s">
        <v>8</v>
      </c>
      <c r="B12" s="9">
        <v>-285.45</v>
      </c>
      <c r="C12" s="9">
        <v>-305.56</v>
      </c>
      <c r="D12" s="9">
        <v>-560.66</v>
      </c>
      <c r="E12" s="9">
        <v>-387.49</v>
      </c>
      <c r="F12" s="9">
        <v>-387.49</v>
      </c>
    </row>
    <row r="13" spans="1:6" ht="18">
      <c r="A13" s="1" t="s">
        <v>9</v>
      </c>
      <c r="B13" s="21">
        <v>-1029.75</v>
      </c>
      <c r="C13" s="21">
        <v>-1076.6300000000001</v>
      </c>
      <c r="D13" s="21">
        <v>-1913.81</v>
      </c>
      <c r="E13" s="21">
        <v>-1613.53</v>
      </c>
      <c r="F13" s="21">
        <v>-1613.53</v>
      </c>
    </row>
    <row r="14" spans="1:6" ht="18">
      <c r="A14" s="1" t="s">
        <v>10</v>
      </c>
      <c r="B14" s="10">
        <v>-599.74</v>
      </c>
      <c r="C14" s="10">
        <v>-576.44000000000005</v>
      </c>
      <c r="D14" s="21">
        <v>-1173.68</v>
      </c>
      <c r="E14" s="10">
        <v>-411.05</v>
      </c>
      <c r="F14" s="10">
        <v>-411.05</v>
      </c>
    </row>
    <row r="15" spans="1:6" ht="18">
      <c r="A15" s="6" t="s">
        <v>3</v>
      </c>
      <c r="B15" s="7"/>
      <c r="C15" s="8">
        <v>3.9E-2</v>
      </c>
      <c r="D15" s="8">
        <v>1.036</v>
      </c>
      <c r="E15" s="8">
        <v>0.65</v>
      </c>
      <c r="F15" s="7"/>
    </row>
    <row r="16" spans="1:6" ht="18">
      <c r="A16" s="6" t="s">
        <v>11</v>
      </c>
      <c r="B16" s="11">
        <v>-1.0069999999999999</v>
      </c>
      <c r="C16" s="11">
        <v>-0.77600000000000002</v>
      </c>
      <c r="D16" s="11">
        <v>-1.0740000000000001</v>
      </c>
      <c r="E16" s="11">
        <v>-0.26700000000000002</v>
      </c>
      <c r="F16" s="11">
        <v>-0.26700000000000002</v>
      </c>
    </row>
    <row r="17" spans="1:6" ht="18">
      <c r="A17" s="3" t="s">
        <v>12</v>
      </c>
      <c r="B17" s="9">
        <v>-3.44</v>
      </c>
      <c r="C17" s="9">
        <v>-3.06</v>
      </c>
      <c r="D17" s="9">
        <v>-14.14</v>
      </c>
      <c r="E17" s="9">
        <v>-3.64</v>
      </c>
      <c r="F17" s="9">
        <v>-3.64</v>
      </c>
    </row>
    <row r="18" spans="1:6" ht="18">
      <c r="A18" s="3" t="s">
        <v>13</v>
      </c>
      <c r="B18" s="4">
        <v>10.5</v>
      </c>
      <c r="C18" s="4">
        <v>15.09</v>
      </c>
      <c r="D18" s="4">
        <v>4.68</v>
      </c>
      <c r="E18" s="4">
        <v>1.61</v>
      </c>
      <c r="F18" s="4">
        <v>1.61</v>
      </c>
    </row>
    <row r="19" spans="1:6" ht="18">
      <c r="A19" s="3" t="s">
        <v>15</v>
      </c>
      <c r="B19" s="9">
        <v>-2.64</v>
      </c>
      <c r="C19" s="12"/>
      <c r="D19" s="12"/>
      <c r="E19" s="12"/>
      <c r="F19" s="12"/>
    </row>
    <row r="20" spans="1:6" ht="18">
      <c r="A20" s="3" t="s">
        <v>16</v>
      </c>
      <c r="B20" s="4">
        <v>48.09</v>
      </c>
      <c r="C20" s="9">
        <v>-2.86</v>
      </c>
      <c r="D20" s="4">
        <v>4.1100000000000003</v>
      </c>
      <c r="E20" s="9">
        <v>-2.62</v>
      </c>
      <c r="F20" s="9">
        <v>-2.62</v>
      </c>
    </row>
    <row r="21" spans="1:6" ht="18">
      <c r="A21" s="1" t="s">
        <v>17</v>
      </c>
      <c r="B21" s="10">
        <v>-547.23</v>
      </c>
      <c r="C21" s="10">
        <v>-567.27</v>
      </c>
      <c r="D21" s="21">
        <v>-1179.03</v>
      </c>
      <c r="E21" s="10">
        <v>-415.69</v>
      </c>
      <c r="F21" s="10">
        <v>-415.69</v>
      </c>
    </row>
    <row r="22" spans="1:6" ht="18">
      <c r="A22" s="3" t="s">
        <v>18</v>
      </c>
      <c r="B22" s="12"/>
      <c r="C22" s="12"/>
      <c r="D22" s="12"/>
      <c r="E22" s="9">
        <v>-72.8</v>
      </c>
      <c r="F22" s="9">
        <v>-72.8</v>
      </c>
    </row>
    <row r="23" spans="1:6" ht="18">
      <c r="A23" s="3" t="s">
        <v>19</v>
      </c>
      <c r="B23" s="9">
        <v>-23.7</v>
      </c>
      <c r="C23" s="12"/>
      <c r="D23" s="12"/>
      <c r="E23" s="12"/>
      <c r="F23" s="12"/>
    </row>
    <row r="24" spans="1:6" ht="18">
      <c r="A24" s="1" t="s">
        <v>21</v>
      </c>
      <c r="B24" s="10">
        <v>-570.92999999999995</v>
      </c>
      <c r="C24" s="10">
        <v>-567.27</v>
      </c>
      <c r="D24" s="21">
        <v>-1179.03</v>
      </c>
      <c r="E24" s="10">
        <v>-488.49</v>
      </c>
      <c r="F24" s="10">
        <v>-488.49</v>
      </c>
    </row>
    <row r="25" spans="1:6" ht="18">
      <c r="A25" s="3" t="s">
        <v>22</v>
      </c>
      <c r="B25" s="9">
        <v>-9.1</v>
      </c>
      <c r="C25" s="9">
        <v>-12.38</v>
      </c>
      <c r="D25" s="4">
        <v>12.64</v>
      </c>
      <c r="E25" s="9">
        <v>-31.89</v>
      </c>
      <c r="F25" s="9">
        <v>-31.89</v>
      </c>
    </row>
    <row r="26" spans="1:6" ht="18">
      <c r="A26" s="1" t="s">
        <v>23</v>
      </c>
      <c r="B26" s="10">
        <v>-580.03</v>
      </c>
      <c r="C26" s="10">
        <v>-579.65</v>
      </c>
      <c r="D26" s="21">
        <v>-1166.3900000000001</v>
      </c>
      <c r="E26" s="10">
        <v>-520.38</v>
      </c>
      <c r="F26" s="10">
        <v>-520.38</v>
      </c>
    </row>
    <row r="27" spans="1:6" ht="18">
      <c r="A27" s="1" t="s">
        <v>24</v>
      </c>
      <c r="B27" s="10">
        <v>-580.03</v>
      </c>
      <c r="C27" s="10">
        <v>-579.65</v>
      </c>
      <c r="D27" s="21">
        <v>-1166.3900000000001</v>
      </c>
      <c r="E27" s="10">
        <v>-520.38</v>
      </c>
      <c r="F27" s="10">
        <v>-520.38</v>
      </c>
    </row>
    <row r="28" spans="1:6" ht="18">
      <c r="A28" s="1" t="s">
        <v>25</v>
      </c>
      <c r="B28" s="10">
        <v>-580.03</v>
      </c>
      <c r="C28" s="10">
        <v>-579.65</v>
      </c>
      <c r="D28" s="21">
        <v>-1166.3900000000001</v>
      </c>
      <c r="E28" s="10">
        <v>-520.38</v>
      </c>
      <c r="F28" s="10">
        <v>-520.38</v>
      </c>
    </row>
    <row r="29" spans="1:6" ht="18">
      <c r="A29" s="3" t="s">
        <v>26</v>
      </c>
      <c r="B29" s="9">
        <v>-18.100000000000001</v>
      </c>
      <c r="C29" s="9">
        <v>-8.48</v>
      </c>
      <c r="D29" s="12"/>
      <c r="E29" s="12"/>
      <c r="F29" s="12"/>
    </row>
    <row r="30" spans="1:6" ht="18">
      <c r="A30" s="1" t="s">
        <v>27</v>
      </c>
      <c r="B30" s="10">
        <v>-598.13</v>
      </c>
      <c r="C30" s="10">
        <v>-588.13</v>
      </c>
      <c r="D30" s="21">
        <v>-1166.3900000000001</v>
      </c>
      <c r="E30" s="10">
        <v>-520.38</v>
      </c>
      <c r="F30" s="10">
        <v>-520.38</v>
      </c>
    </row>
    <row r="31" spans="1:6" ht="18">
      <c r="A31" s="6" t="s">
        <v>28</v>
      </c>
      <c r="B31" s="11">
        <v>-1.0049999999999999</v>
      </c>
      <c r="C31" s="11">
        <v>-0.79200000000000004</v>
      </c>
      <c r="D31" s="11">
        <v>-1.0669999999999999</v>
      </c>
      <c r="E31" s="11">
        <v>-0.33700000000000002</v>
      </c>
      <c r="F31" s="11">
        <v>-0.33700000000000002</v>
      </c>
    </row>
    <row r="32" spans="1:6" ht="18">
      <c r="A32" s="1" t="s">
        <v>29</v>
      </c>
      <c r="B32" s="10">
        <v>-598.13</v>
      </c>
      <c r="C32" s="10">
        <v>-588.13</v>
      </c>
      <c r="D32" s="21">
        <v>-1166.3900000000001</v>
      </c>
      <c r="E32" s="10">
        <v>-520.38</v>
      </c>
      <c r="F32" s="10">
        <v>-520.38</v>
      </c>
    </row>
    <row r="33" spans="1:6" ht="18">
      <c r="A33" s="6" t="s">
        <v>30</v>
      </c>
      <c r="B33" s="11">
        <v>-1.0049999999999999</v>
      </c>
      <c r="C33" s="11">
        <v>-0.79200000000000004</v>
      </c>
      <c r="D33" s="11">
        <v>-1.0669999999999999</v>
      </c>
      <c r="E33" s="11">
        <v>-0.33700000000000002</v>
      </c>
      <c r="F33" s="11">
        <v>-0.33700000000000002</v>
      </c>
    </row>
    <row r="34" spans="1:6" ht="18">
      <c r="A34" s="6" t="s">
        <v>31</v>
      </c>
    </row>
    <row r="35" spans="1:6" ht="18">
      <c r="A35" s="3" t="s">
        <v>32</v>
      </c>
      <c r="B35" s="9">
        <v>-1.17</v>
      </c>
      <c r="C35" s="9">
        <v>-1.02</v>
      </c>
      <c r="D35" s="9">
        <v>-1.2</v>
      </c>
      <c r="E35" s="9">
        <v>-0.27</v>
      </c>
      <c r="F35" s="9">
        <v>-0.27</v>
      </c>
    </row>
    <row r="36" spans="1:6" ht="18">
      <c r="A36" s="13" t="s">
        <v>3</v>
      </c>
      <c r="B36" s="14"/>
      <c r="C36" s="15">
        <v>0.129</v>
      </c>
      <c r="D36" s="15">
        <v>0.17299999999999999</v>
      </c>
      <c r="E36" s="15">
        <v>0.77400000000000002</v>
      </c>
      <c r="F36" s="14"/>
    </row>
    <row r="37" spans="1:6" ht="18">
      <c r="A37" s="3" t="s">
        <v>33</v>
      </c>
      <c r="B37" s="4">
        <v>544.01</v>
      </c>
      <c r="C37" s="4">
        <v>576.96</v>
      </c>
      <c r="D37" s="4">
        <v>979.33</v>
      </c>
      <c r="E37" s="16">
        <v>1923.62</v>
      </c>
      <c r="F37" s="16">
        <v>1923.62</v>
      </c>
    </row>
    <row r="38" spans="1:6" ht="18">
      <c r="A38" s="13" t="s">
        <v>3</v>
      </c>
      <c r="B38" s="14"/>
      <c r="C38" s="15">
        <v>6.0999999999999999E-2</v>
      </c>
      <c r="D38" s="15">
        <v>0.69699999999999995</v>
      </c>
      <c r="E38" s="15">
        <v>0.96399999999999997</v>
      </c>
      <c r="F38" s="14"/>
    </row>
    <row r="39" spans="1:6" ht="18">
      <c r="A39" s="3" t="s">
        <v>34</v>
      </c>
      <c r="B39" s="4">
        <v>537.28</v>
      </c>
      <c r="C39" s="4">
        <v>576.96</v>
      </c>
      <c r="D39" s="4">
        <v>977.72</v>
      </c>
      <c r="E39" s="16">
        <v>1923.62</v>
      </c>
      <c r="F39" s="16">
        <v>1923.62</v>
      </c>
    </row>
    <row r="40" spans="1:6" ht="18">
      <c r="A40" s="13" t="s">
        <v>3</v>
      </c>
      <c r="B40" s="14"/>
      <c r="C40" s="15">
        <v>7.3999999999999996E-2</v>
      </c>
      <c r="D40" s="15">
        <v>0.69499999999999995</v>
      </c>
      <c r="E40" s="15">
        <v>0.96699999999999997</v>
      </c>
      <c r="F40" s="14"/>
    </row>
    <row r="41" spans="1:6" ht="18">
      <c r="A41" s="3" t="s">
        <v>35</v>
      </c>
      <c r="B41" s="9">
        <v>-1.1100000000000001</v>
      </c>
      <c r="C41" s="9">
        <v>-1.02</v>
      </c>
      <c r="D41" s="9">
        <v>-1.19</v>
      </c>
      <c r="E41" s="9">
        <v>-0.27</v>
      </c>
      <c r="F41" s="9">
        <v>-0.27</v>
      </c>
    </row>
    <row r="42" spans="1:6" ht="18">
      <c r="A42" s="3" t="s">
        <v>36</v>
      </c>
      <c r="B42" s="9">
        <v>-585.83000000000004</v>
      </c>
      <c r="C42" s="9">
        <v>-564.19000000000005</v>
      </c>
      <c r="D42" s="20">
        <v>-1159.81</v>
      </c>
      <c r="E42" s="9">
        <v>-396.15</v>
      </c>
      <c r="F42" s="9">
        <v>-396.15</v>
      </c>
    </row>
    <row r="43" spans="1:6" ht="18">
      <c r="A43" s="13" t="s">
        <v>3</v>
      </c>
      <c r="B43" s="14"/>
      <c r="C43" s="15">
        <v>3.6999999999999998E-2</v>
      </c>
      <c r="D43" s="15">
        <v>1.056</v>
      </c>
      <c r="E43" s="15">
        <v>0.65800000000000003</v>
      </c>
      <c r="F43" s="14"/>
    </row>
    <row r="44" spans="1:6" ht="18">
      <c r="A44" s="3" t="s">
        <v>37</v>
      </c>
      <c r="B44" s="9">
        <v>-542.23</v>
      </c>
      <c r="C44" s="9">
        <v>-525.69000000000005</v>
      </c>
      <c r="D44" s="20">
        <v>-1107.6300000000001</v>
      </c>
      <c r="E44" s="9">
        <v>-353.09</v>
      </c>
      <c r="F44" s="9">
        <v>-353.09</v>
      </c>
    </row>
    <row r="45" spans="1:6" ht="18">
      <c r="A45" s="3" t="s">
        <v>38</v>
      </c>
      <c r="B45" s="4">
        <v>285.45</v>
      </c>
      <c r="C45" s="4">
        <v>305.56</v>
      </c>
      <c r="D45" s="4">
        <v>560.66</v>
      </c>
      <c r="E45" s="4">
        <v>387.49</v>
      </c>
      <c r="F45" s="4">
        <v>387.49</v>
      </c>
    </row>
    <row r="46" spans="1:6" ht="18">
      <c r="A46" s="3" t="s">
        <v>39</v>
      </c>
      <c r="B46" s="4">
        <v>461.76</v>
      </c>
      <c r="C46" s="4">
        <v>450.12</v>
      </c>
      <c r="D46" s="4">
        <v>683.7</v>
      </c>
      <c r="E46" s="4">
        <v>614.51</v>
      </c>
      <c r="F46" s="4">
        <v>614.51</v>
      </c>
    </row>
    <row r="47" spans="1:6" ht="18">
      <c r="A47" s="3" t="s">
        <v>40</v>
      </c>
      <c r="B47" s="4">
        <v>282.54000000000002</v>
      </c>
      <c r="C47" s="4">
        <v>320.94</v>
      </c>
      <c r="D47" s="4">
        <v>669.44</v>
      </c>
      <c r="E47" s="4">
        <v>611.53</v>
      </c>
      <c r="F47" s="4">
        <v>611.53</v>
      </c>
    </row>
    <row r="48" spans="1:6" ht="18">
      <c r="A48" s="3" t="s">
        <v>41</v>
      </c>
      <c r="B48" s="17">
        <v>-1.6E-2</v>
      </c>
      <c r="C48" s="17">
        <v>-2.1999999999999999E-2</v>
      </c>
      <c r="D48" s="18">
        <v>1.0999999999999999E-2</v>
      </c>
      <c r="E48" s="17">
        <v>-6.5000000000000002E-2</v>
      </c>
      <c r="F48" s="17">
        <v>-6.5000000000000002E-2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1F4E-5BD4-A341-9A81-C67C822AD3D3}">
  <dimension ref="A2:M49"/>
  <sheetViews>
    <sheetView topLeftCell="A14" workbookViewId="0">
      <selection activeCell="E49" sqref="E49"/>
    </sheetView>
  </sheetViews>
  <sheetFormatPr baseColWidth="10" defaultRowHeight="15"/>
  <cols>
    <col min="1" max="1" width="10.83203125" style="22"/>
    <col min="2" max="2" width="11.33203125" style="22" bestFit="1" customWidth="1"/>
    <col min="3" max="4" width="11" style="22" bestFit="1" customWidth="1"/>
    <col min="5" max="13" width="11.33203125" style="22" bestFit="1" customWidth="1"/>
    <col min="14" max="16384" width="10.83203125" style="22"/>
  </cols>
  <sheetData>
    <row r="2" spans="1:13">
      <c r="A2" s="22" t="s">
        <v>43</v>
      </c>
      <c r="B2" s="27">
        <v>43555</v>
      </c>
      <c r="C2" s="27">
        <v>43646</v>
      </c>
      <c r="D2" s="27">
        <v>43738</v>
      </c>
      <c r="E2" s="27">
        <v>43830</v>
      </c>
      <c r="F2" s="27">
        <v>43921</v>
      </c>
      <c r="G2" s="27">
        <v>44012</v>
      </c>
      <c r="H2" s="27">
        <v>44104</v>
      </c>
      <c r="I2" s="27">
        <v>44196</v>
      </c>
      <c r="J2" s="27">
        <v>44286</v>
      </c>
      <c r="K2" s="27">
        <v>44377</v>
      </c>
      <c r="L2" s="27">
        <v>44469</v>
      </c>
      <c r="M2" s="27">
        <v>44561</v>
      </c>
    </row>
    <row r="4" spans="1:13">
      <c r="A4" s="22" t="s">
        <v>44</v>
      </c>
      <c r="E4" s="26">
        <v>1079.1500000000001</v>
      </c>
      <c r="G4" s="26">
        <v>1497.59</v>
      </c>
      <c r="H4" s="26">
        <v>1800.19</v>
      </c>
      <c r="I4" s="26">
        <v>2011.32</v>
      </c>
      <c r="J4" s="26">
        <v>2339.44</v>
      </c>
      <c r="K4" s="26">
        <v>2341.16</v>
      </c>
      <c r="L4" s="26">
        <v>2335.0700000000002</v>
      </c>
      <c r="M4" s="26">
        <v>2290.67</v>
      </c>
    </row>
    <row r="5" spans="1:13">
      <c r="A5" s="22" t="s">
        <v>45</v>
      </c>
      <c r="L5" s="22">
        <v>198.98</v>
      </c>
      <c r="M5" s="22">
        <v>234.15</v>
      </c>
    </row>
    <row r="6" spans="1:13">
      <c r="A6" s="22" t="s">
        <v>46</v>
      </c>
      <c r="B6" s="26">
        <v>1116.3399999999999</v>
      </c>
      <c r="E6" s="26">
        <v>1079.1500000000001</v>
      </c>
      <c r="F6" s="26">
        <v>1079.1500000000001</v>
      </c>
      <c r="G6" s="26">
        <v>1497.59</v>
      </c>
      <c r="H6" s="26">
        <v>1800.19</v>
      </c>
      <c r="I6" s="26">
        <v>2011.32</v>
      </c>
      <c r="J6" s="26">
        <v>2339.44</v>
      </c>
      <c r="K6" s="26">
        <v>2341.16</v>
      </c>
      <c r="L6" s="26">
        <v>2534.0500000000002</v>
      </c>
      <c r="M6" s="26">
        <v>2524.83</v>
      </c>
    </row>
    <row r="7" spans="1:13">
      <c r="A7" s="22" t="s">
        <v>47</v>
      </c>
      <c r="E7" s="22">
        <v>50.32</v>
      </c>
      <c r="G7" s="22">
        <v>106.13</v>
      </c>
      <c r="H7" s="22">
        <v>162.27000000000001</v>
      </c>
      <c r="I7" s="22">
        <v>156.93</v>
      </c>
      <c r="J7" s="22">
        <v>151.4</v>
      </c>
      <c r="K7" s="22">
        <v>243</v>
      </c>
      <c r="L7" s="22">
        <v>174.41</v>
      </c>
      <c r="M7" s="22">
        <v>190.92</v>
      </c>
    </row>
    <row r="8" spans="1:13">
      <c r="A8" s="22" t="s">
        <v>48</v>
      </c>
      <c r="E8" s="22">
        <v>50.32</v>
      </c>
      <c r="G8" s="22">
        <v>106.13</v>
      </c>
      <c r="H8" s="22">
        <v>162.27000000000001</v>
      </c>
      <c r="I8" s="22">
        <v>156.93</v>
      </c>
      <c r="J8" s="22">
        <v>151.4</v>
      </c>
      <c r="K8" s="22">
        <v>243</v>
      </c>
      <c r="L8" s="22">
        <v>174.41</v>
      </c>
      <c r="M8" s="22">
        <v>190.92</v>
      </c>
    </row>
    <row r="9" spans="1:13">
      <c r="A9" s="22" t="s">
        <v>49</v>
      </c>
      <c r="E9" s="22">
        <v>31.61</v>
      </c>
      <c r="G9" s="22">
        <v>39.409999999999997</v>
      </c>
      <c r="H9" s="22">
        <v>48.76</v>
      </c>
      <c r="I9" s="22">
        <v>51.89</v>
      </c>
      <c r="J9" s="22">
        <v>61.76</v>
      </c>
      <c r="K9" s="22">
        <v>41.65</v>
      </c>
      <c r="L9" s="22">
        <v>61.72</v>
      </c>
      <c r="M9" s="22">
        <v>110.87</v>
      </c>
    </row>
    <row r="10" spans="1:13">
      <c r="A10" s="22" t="s">
        <v>50</v>
      </c>
      <c r="E10" s="22">
        <v>52.1</v>
      </c>
      <c r="G10" s="22">
        <v>37.07</v>
      </c>
      <c r="H10" s="22">
        <v>43.8</v>
      </c>
      <c r="I10" s="22">
        <v>37.29</v>
      </c>
      <c r="J10" s="22">
        <v>37.11</v>
      </c>
      <c r="K10" s="22">
        <v>36.75</v>
      </c>
      <c r="L10" s="22">
        <v>41.32</v>
      </c>
      <c r="M10" s="22">
        <v>36.630000000000003</v>
      </c>
    </row>
    <row r="11" spans="1:13">
      <c r="A11" s="22" t="s">
        <v>51</v>
      </c>
      <c r="E11" s="22">
        <v>0.98</v>
      </c>
      <c r="H11" s="22">
        <v>339.41</v>
      </c>
    </row>
    <row r="12" spans="1:13">
      <c r="A12" s="22" t="s">
        <v>52</v>
      </c>
      <c r="E12" s="26">
        <v>1214.1500000000001</v>
      </c>
      <c r="G12" s="26">
        <v>1680.21</v>
      </c>
      <c r="H12" s="26">
        <v>2394.42</v>
      </c>
      <c r="I12" s="26">
        <v>2257.4299999999998</v>
      </c>
      <c r="J12" s="26">
        <v>2589.6999999999998</v>
      </c>
      <c r="K12" s="26">
        <v>2662.55</v>
      </c>
      <c r="L12" s="26">
        <v>2811.49</v>
      </c>
      <c r="M12" s="26">
        <v>2863.25</v>
      </c>
    </row>
    <row r="13" spans="1:13">
      <c r="A13" s="22" t="s">
        <v>53</v>
      </c>
      <c r="E13" s="22">
        <v>140.19999999999999</v>
      </c>
      <c r="G13" s="22">
        <v>143.84</v>
      </c>
      <c r="H13" s="22">
        <v>122.33</v>
      </c>
      <c r="I13" s="22">
        <v>335.02</v>
      </c>
      <c r="J13" s="22">
        <v>332.28</v>
      </c>
      <c r="K13" s="22">
        <v>324.01</v>
      </c>
      <c r="L13" s="22">
        <v>341.84</v>
      </c>
      <c r="M13" s="22">
        <v>318.13</v>
      </c>
    </row>
    <row r="14" spans="1:13">
      <c r="A14" s="22" t="s">
        <v>54</v>
      </c>
      <c r="E14" s="22">
        <v>-108.61</v>
      </c>
      <c r="G14" s="22">
        <v>-114.45</v>
      </c>
      <c r="H14" s="22">
        <v>-92.96</v>
      </c>
      <c r="I14" s="22">
        <v>-88.4</v>
      </c>
      <c r="J14" s="22">
        <v>-91.57</v>
      </c>
      <c r="K14" s="22">
        <v>-89.94</v>
      </c>
      <c r="L14" s="22">
        <v>-92.21</v>
      </c>
      <c r="M14" s="22">
        <v>-69.930000000000007</v>
      </c>
    </row>
    <row r="15" spans="1:13">
      <c r="A15" s="22" t="s">
        <v>55</v>
      </c>
      <c r="E15" s="22">
        <v>31.59</v>
      </c>
      <c r="G15" s="22">
        <v>29.39</v>
      </c>
      <c r="H15" s="22">
        <v>29.37</v>
      </c>
      <c r="I15" s="22">
        <v>246.62</v>
      </c>
      <c r="J15" s="22">
        <v>240.71</v>
      </c>
      <c r="K15" s="22">
        <v>234.07</v>
      </c>
      <c r="L15" s="22">
        <v>249.62</v>
      </c>
      <c r="M15" s="22">
        <v>248.2</v>
      </c>
    </row>
    <row r="16" spans="1:13">
      <c r="A16" s="22" t="s">
        <v>56</v>
      </c>
      <c r="E16" s="22">
        <v>26.15</v>
      </c>
      <c r="G16" s="22">
        <v>25.29</v>
      </c>
    </row>
    <row r="17" spans="1:13">
      <c r="A17" s="22" t="s">
        <v>57</v>
      </c>
      <c r="E17" s="22">
        <v>348.28</v>
      </c>
      <c r="G17" s="22">
        <v>157.47999999999999</v>
      </c>
      <c r="H17" s="22">
        <v>179.92</v>
      </c>
      <c r="I17" s="22">
        <v>186.46</v>
      </c>
      <c r="J17" s="22">
        <v>183.78</v>
      </c>
      <c r="K17" s="22">
        <v>179.05</v>
      </c>
      <c r="L17" s="22">
        <v>163.21</v>
      </c>
      <c r="M17" s="22">
        <v>136</v>
      </c>
    </row>
    <row r="18" spans="1:13">
      <c r="A18" s="22" t="s">
        <v>58</v>
      </c>
      <c r="E18" s="26">
        <v>1594.03</v>
      </c>
      <c r="G18" s="26">
        <v>1892.36</v>
      </c>
      <c r="H18" s="26">
        <v>2603.71</v>
      </c>
      <c r="I18" s="26">
        <v>2690.5</v>
      </c>
      <c r="J18" s="26">
        <v>3014.19</v>
      </c>
      <c r="K18" s="26">
        <v>3075.67</v>
      </c>
      <c r="L18" s="26">
        <v>3224.33</v>
      </c>
      <c r="M18" s="26">
        <v>3247.45</v>
      </c>
    </row>
    <row r="19" spans="1:13">
      <c r="A19" s="22" t="s">
        <v>59</v>
      </c>
      <c r="E19" s="22">
        <v>51.74</v>
      </c>
      <c r="G19" s="22">
        <v>16.079999999999998</v>
      </c>
      <c r="H19" s="22">
        <v>22.22</v>
      </c>
      <c r="I19" s="22">
        <v>16.36</v>
      </c>
      <c r="J19" s="22">
        <v>17.23</v>
      </c>
      <c r="K19" s="22">
        <v>30.91</v>
      </c>
      <c r="L19" s="22">
        <v>17.649999999999999</v>
      </c>
      <c r="M19" s="22">
        <v>74.91</v>
      </c>
    </row>
    <row r="20" spans="1:13">
      <c r="A20" s="22" t="s">
        <v>60</v>
      </c>
      <c r="E20" s="22">
        <v>126.62</v>
      </c>
      <c r="G20" s="22">
        <v>92.31</v>
      </c>
      <c r="H20" s="22">
        <v>467</v>
      </c>
      <c r="I20" s="22">
        <v>158.55000000000001</v>
      </c>
      <c r="J20" s="22">
        <v>181.6</v>
      </c>
      <c r="K20" s="22">
        <v>166.25</v>
      </c>
      <c r="L20" s="22">
        <v>179.47</v>
      </c>
      <c r="M20" s="22">
        <v>155.81</v>
      </c>
    </row>
    <row r="21" spans="1:13">
      <c r="A21" s="22" t="s">
        <v>61</v>
      </c>
      <c r="I21" s="22">
        <v>29.08</v>
      </c>
      <c r="J21" s="22">
        <v>32.11</v>
      </c>
      <c r="K21" s="22">
        <v>33.159999999999997</v>
      </c>
      <c r="L21" s="22">
        <v>43.58</v>
      </c>
      <c r="M21" s="22">
        <v>39.93</v>
      </c>
    </row>
    <row r="22" spans="1:13">
      <c r="A22" s="22" t="s">
        <v>62</v>
      </c>
      <c r="E22" s="22">
        <v>186.11</v>
      </c>
      <c r="G22" s="22">
        <v>215.44</v>
      </c>
      <c r="H22" s="22">
        <v>172.07</v>
      </c>
      <c r="I22" s="22">
        <v>189.52</v>
      </c>
      <c r="J22" s="22">
        <v>186.5</v>
      </c>
      <c r="K22" s="22">
        <v>194.51</v>
      </c>
      <c r="L22" s="22">
        <v>208.1</v>
      </c>
      <c r="M22" s="22">
        <v>227.82</v>
      </c>
    </row>
    <row r="23" spans="1:13">
      <c r="A23" s="22" t="s">
        <v>63</v>
      </c>
      <c r="E23" s="22">
        <v>364.14</v>
      </c>
      <c r="G23" s="22">
        <v>280.29000000000002</v>
      </c>
      <c r="H23" s="22">
        <v>280.89999999999998</v>
      </c>
      <c r="I23" s="22">
        <v>210.32</v>
      </c>
      <c r="J23" s="22">
        <v>250.18</v>
      </c>
      <c r="K23" s="22">
        <v>257.75</v>
      </c>
      <c r="L23" s="22">
        <v>232.71</v>
      </c>
      <c r="M23" s="22">
        <v>161.61000000000001</v>
      </c>
    </row>
    <row r="24" spans="1:13">
      <c r="A24" s="22" t="s">
        <v>64</v>
      </c>
      <c r="E24" s="22">
        <v>728.6</v>
      </c>
      <c r="G24" s="22">
        <v>604.12</v>
      </c>
      <c r="H24" s="22">
        <v>942.19</v>
      </c>
      <c r="I24" s="22">
        <v>603.82000000000005</v>
      </c>
      <c r="J24" s="22">
        <v>667.63</v>
      </c>
      <c r="K24" s="22">
        <v>682.59</v>
      </c>
      <c r="L24" s="22">
        <v>681.51</v>
      </c>
      <c r="M24" s="22">
        <v>660.06</v>
      </c>
    </row>
    <row r="25" spans="1:13">
      <c r="A25" s="22" t="s">
        <v>65</v>
      </c>
      <c r="E25" s="22">
        <v>396.07</v>
      </c>
      <c r="G25" s="22">
        <v>297.58</v>
      </c>
      <c r="H25" s="22">
        <v>197.75</v>
      </c>
      <c r="I25" s="22">
        <v>197.98</v>
      </c>
      <c r="J25" s="22">
        <v>198.19</v>
      </c>
    </row>
    <row r="26" spans="1:13">
      <c r="A26" s="22" t="s">
        <v>66</v>
      </c>
      <c r="I26" s="22">
        <v>229.8</v>
      </c>
      <c r="J26" s="22">
        <v>222.43</v>
      </c>
      <c r="K26" s="22">
        <v>216.63</v>
      </c>
      <c r="L26" s="22">
        <v>219.65</v>
      </c>
      <c r="M26" s="22">
        <v>220.15</v>
      </c>
    </row>
    <row r="27" spans="1:13">
      <c r="A27" s="22" t="s">
        <v>67</v>
      </c>
      <c r="E27" s="22">
        <v>77.03</v>
      </c>
      <c r="G27" s="22">
        <v>74.28</v>
      </c>
      <c r="H27" s="22">
        <v>67.06</v>
      </c>
      <c r="I27" s="22">
        <v>50.53</v>
      </c>
      <c r="J27" s="22">
        <v>45</v>
      </c>
      <c r="K27" s="22">
        <v>40.520000000000003</v>
      </c>
      <c r="L27" s="22">
        <v>26.72</v>
      </c>
      <c r="M27" s="22">
        <v>40.22</v>
      </c>
    </row>
    <row r="28" spans="1:13">
      <c r="A28" s="22" t="s">
        <v>68</v>
      </c>
      <c r="E28" s="22">
        <v>245.74</v>
      </c>
      <c r="G28" s="22">
        <v>187.02</v>
      </c>
      <c r="H28" s="22">
        <v>144.96</v>
      </c>
      <c r="I28" s="22">
        <v>85.83</v>
      </c>
      <c r="J28" s="22">
        <v>75</v>
      </c>
      <c r="K28" s="22">
        <v>66.97</v>
      </c>
      <c r="L28" s="22">
        <v>48.39</v>
      </c>
      <c r="M28" s="22">
        <v>36</v>
      </c>
    </row>
    <row r="29" spans="1:13">
      <c r="A29" s="22" t="s">
        <v>69</v>
      </c>
      <c r="E29" s="26">
        <v>1447.44</v>
      </c>
      <c r="G29" s="26">
        <v>1162.98</v>
      </c>
      <c r="H29" s="26">
        <v>1351.96</v>
      </c>
      <c r="I29" s="26">
        <v>1167.95</v>
      </c>
      <c r="J29" s="26">
        <v>1208.24</v>
      </c>
      <c r="K29" s="26">
        <v>1006.71</v>
      </c>
      <c r="L29" s="22">
        <v>976.27</v>
      </c>
      <c r="M29" s="22">
        <v>956.42</v>
      </c>
    </row>
    <row r="30" spans="1:13">
      <c r="A30" s="22" t="s">
        <v>70</v>
      </c>
      <c r="E30" s="26">
        <v>2127.23</v>
      </c>
      <c r="G30" s="26">
        <v>2128.08</v>
      </c>
    </row>
    <row r="31" spans="1:13">
      <c r="A31" s="22" t="s">
        <v>71</v>
      </c>
      <c r="B31" s="26">
        <v>2259.7199999999998</v>
      </c>
      <c r="E31" s="26">
        <v>2127.23</v>
      </c>
      <c r="F31" s="26">
        <v>2127.23</v>
      </c>
      <c r="G31" s="26">
        <v>2128.08</v>
      </c>
    </row>
    <row r="32" spans="1:13">
      <c r="A32" s="22" t="s">
        <v>72</v>
      </c>
      <c r="E32" s="22">
        <v>0.59</v>
      </c>
      <c r="G32" s="22">
        <v>0.74</v>
      </c>
      <c r="H32" s="22">
        <v>1.73</v>
      </c>
      <c r="I32" s="22">
        <v>1.79</v>
      </c>
      <c r="J32" s="22">
        <v>1.86</v>
      </c>
      <c r="K32" s="22">
        <v>1.94</v>
      </c>
      <c r="L32" s="22">
        <v>1.99</v>
      </c>
      <c r="M32" s="22">
        <v>2.0299999999999998</v>
      </c>
    </row>
    <row r="33" spans="1:13">
      <c r="A33" s="22" t="s">
        <v>73</v>
      </c>
      <c r="E33" s="26">
        <v>1857.33</v>
      </c>
      <c r="G33" s="26">
        <v>2563.35</v>
      </c>
      <c r="H33" s="26">
        <v>6065.87</v>
      </c>
      <c r="I33" s="26">
        <v>6488.86</v>
      </c>
      <c r="J33" s="26">
        <v>6892.05</v>
      </c>
      <c r="K33" s="26">
        <v>7294.37</v>
      </c>
      <c r="L33" s="26">
        <v>7577.31</v>
      </c>
      <c r="M33" s="26">
        <v>7777.09</v>
      </c>
    </row>
    <row r="34" spans="1:13">
      <c r="A34" s="22" t="s">
        <v>74</v>
      </c>
      <c r="E34" s="26">
        <v>-3798.96</v>
      </c>
      <c r="G34" s="26">
        <v>-3963.69</v>
      </c>
      <c r="H34" s="26">
        <v>-4817.01</v>
      </c>
      <c r="I34" s="26">
        <v>-4965.3500000000004</v>
      </c>
      <c r="J34" s="26">
        <v>-5088.83</v>
      </c>
      <c r="K34" s="26">
        <v>-5227.41</v>
      </c>
      <c r="L34" s="26">
        <v>-5329.55</v>
      </c>
      <c r="M34" s="26">
        <v>-5485.73</v>
      </c>
    </row>
    <row r="35" spans="1:13">
      <c r="A35" s="22" t="s">
        <v>75</v>
      </c>
      <c r="E35" s="22">
        <v>-38.9</v>
      </c>
    </row>
    <row r="36" spans="1:13">
      <c r="A36" s="22" t="s">
        <v>76</v>
      </c>
      <c r="E36" s="22">
        <v>-0.7</v>
      </c>
      <c r="G36" s="22">
        <v>0.9</v>
      </c>
      <c r="H36" s="22">
        <v>1.17</v>
      </c>
      <c r="I36" s="22">
        <v>-2.75</v>
      </c>
      <c r="J36" s="22">
        <v>0.87</v>
      </c>
      <c r="K36" s="22">
        <v>7.0000000000000007E-2</v>
      </c>
      <c r="L36" s="22">
        <v>-1.7</v>
      </c>
      <c r="M36" s="22">
        <v>-2.35</v>
      </c>
    </row>
    <row r="37" spans="1:13">
      <c r="A37" s="22" t="s">
        <v>77</v>
      </c>
      <c r="B37" s="26">
        <v>-1751.43</v>
      </c>
      <c r="E37" s="26">
        <v>-1980.64</v>
      </c>
      <c r="F37" s="26">
        <v>-1980.64</v>
      </c>
      <c r="G37" s="26">
        <v>-1398.7</v>
      </c>
      <c r="H37" s="26">
        <v>1251.75</v>
      </c>
      <c r="I37" s="26">
        <v>1522.55</v>
      </c>
      <c r="J37" s="26">
        <v>1805.94</v>
      </c>
      <c r="K37" s="26">
        <v>2068.96</v>
      </c>
      <c r="L37" s="26">
        <v>2248.06</v>
      </c>
      <c r="M37" s="26">
        <v>2291.0300000000002</v>
      </c>
    </row>
    <row r="38" spans="1:13">
      <c r="A38" s="22" t="s">
        <v>78</v>
      </c>
      <c r="B38" s="22">
        <v>508.3</v>
      </c>
      <c r="E38" s="22">
        <v>146.59</v>
      </c>
      <c r="F38" s="22">
        <v>146.59</v>
      </c>
      <c r="G38" s="22">
        <v>729.38</v>
      </c>
      <c r="H38" s="26">
        <v>1251.75</v>
      </c>
      <c r="I38" s="26">
        <v>1522.55</v>
      </c>
      <c r="J38" s="26">
        <v>1805.94</v>
      </c>
      <c r="K38" s="26">
        <v>2068.96</v>
      </c>
      <c r="L38" s="26">
        <v>2248.06</v>
      </c>
      <c r="M38" s="26">
        <v>2291.0300000000002</v>
      </c>
    </row>
    <row r="39" spans="1:13">
      <c r="A39" s="22" t="s">
        <v>79</v>
      </c>
      <c r="E39" s="26">
        <v>1594.03</v>
      </c>
      <c r="G39" s="26">
        <v>1892.36</v>
      </c>
      <c r="H39" s="26">
        <v>2603.71</v>
      </c>
      <c r="I39" s="26">
        <v>2690.5</v>
      </c>
      <c r="J39" s="26">
        <v>3014.19</v>
      </c>
      <c r="K39" s="26">
        <v>3075.67</v>
      </c>
      <c r="L39" s="26">
        <v>3224.33</v>
      </c>
      <c r="M39" s="26">
        <v>3247.45</v>
      </c>
    </row>
    <row r="40" spans="1:13">
      <c r="A40" s="22" t="s">
        <v>31</v>
      </c>
    </row>
    <row r="41" spans="1:13">
      <c r="A41" s="22" t="s">
        <v>80</v>
      </c>
      <c r="B41" s="22">
        <v>571.41</v>
      </c>
      <c r="C41" s="22">
        <v>571.41</v>
      </c>
      <c r="E41" s="22">
        <v>581.5</v>
      </c>
      <c r="F41" s="22">
        <v>591.85</v>
      </c>
      <c r="G41" s="22">
        <v>736.63</v>
      </c>
      <c r="H41" s="26">
        <v>1742.05</v>
      </c>
      <c r="I41" s="26">
        <v>1822.27</v>
      </c>
      <c r="J41" s="26">
        <v>1876.75</v>
      </c>
      <c r="K41" s="26">
        <v>1953.12</v>
      </c>
      <c r="L41" s="26">
        <v>2004.82</v>
      </c>
      <c r="M41" s="26">
        <v>2030.12</v>
      </c>
    </row>
    <row r="42" spans="1:13">
      <c r="A42" s="22" t="s">
        <v>81</v>
      </c>
      <c r="B42" s="22">
        <v>-3.26</v>
      </c>
      <c r="E42" s="22">
        <v>-3.41</v>
      </c>
      <c r="F42" s="22">
        <v>-3.41</v>
      </c>
      <c r="G42" s="22">
        <v>-1.9</v>
      </c>
      <c r="H42" s="22">
        <v>0.72</v>
      </c>
      <c r="I42" s="22">
        <v>0.85</v>
      </c>
      <c r="J42" s="22">
        <v>0.97</v>
      </c>
      <c r="K42" s="22">
        <v>1.07</v>
      </c>
      <c r="L42" s="22">
        <v>1.1299999999999999</v>
      </c>
      <c r="M42" s="22">
        <v>1.1299999999999999</v>
      </c>
    </row>
    <row r="43" spans="1:13">
      <c r="A43" s="22" t="s">
        <v>82</v>
      </c>
      <c r="B43" s="26">
        <v>-1751.43</v>
      </c>
      <c r="E43" s="26">
        <v>-1980.64</v>
      </c>
      <c r="F43" s="26">
        <v>-1980.64</v>
      </c>
      <c r="G43" s="26">
        <v>-1398.7</v>
      </c>
      <c r="H43" s="26">
        <v>1251.75</v>
      </c>
      <c r="I43" s="26">
        <v>1522.55</v>
      </c>
      <c r="J43" s="26">
        <v>1805.94</v>
      </c>
      <c r="K43" s="26">
        <v>2068.96</v>
      </c>
      <c r="L43" s="26">
        <v>2248.06</v>
      </c>
      <c r="M43" s="26">
        <v>2291.0300000000002</v>
      </c>
    </row>
    <row r="44" spans="1:13">
      <c r="A44" s="22" t="s">
        <v>83</v>
      </c>
      <c r="B44" s="22">
        <v>-3.26</v>
      </c>
      <c r="E44" s="22">
        <v>-3.41</v>
      </c>
      <c r="F44" s="22">
        <v>-3.41</v>
      </c>
      <c r="G44" s="22">
        <v>-1.9</v>
      </c>
      <c r="H44" s="22">
        <v>0.72</v>
      </c>
      <c r="I44" s="22">
        <v>0.85</v>
      </c>
      <c r="J44" s="22">
        <v>0.97</v>
      </c>
      <c r="K44" s="22">
        <v>1.07</v>
      </c>
      <c r="L44" s="22">
        <v>1.1299999999999999</v>
      </c>
      <c r="M44" s="22">
        <v>1.1299999999999999</v>
      </c>
    </row>
    <row r="45" spans="1:13">
      <c r="A45" s="22" t="s">
        <v>84</v>
      </c>
      <c r="E45" s="22">
        <v>396.07</v>
      </c>
      <c r="F45" s="22">
        <v>396.07</v>
      </c>
      <c r="G45" s="22">
        <v>297.58</v>
      </c>
      <c r="H45" s="22">
        <v>197.75</v>
      </c>
      <c r="I45" s="22">
        <v>456.86</v>
      </c>
      <c r="J45" s="22">
        <v>452.72</v>
      </c>
      <c r="K45" s="22">
        <v>249.79</v>
      </c>
      <c r="L45" s="22">
        <v>263.23</v>
      </c>
      <c r="M45" s="22">
        <v>260.07</v>
      </c>
    </row>
    <row r="46" spans="1:13">
      <c r="A46" s="22" t="s">
        <v>85</v>
      </c>
      <c r="B46" s="26">
        <v>-1116.3399999999999</v>
      </c>
      <c r="E46" s="22">
        <v>-683.09</v>
      </c>
      <c r="F46" s="22">
        <v>-683.09</v>
      </c>
      <c r="G46" s="26">
        <v>-1200.02</v>
      </c>
      <c r="H46" s="26">
        <v>-1602.44</v>
      </c>
      <c r="I46" s="26">
        <v>-1554.47</v>
      </c>
      <c r="J46" s="26">
        <v>-1886.71</v>
      </c>
      <c r="K46" s="26">
        <v>-2091.36</v>
      </c>
      <c r="L46" s="26">
        <v>-2270.8200000000002</v>
      </c>
      <c r="M46" s="26">
        <v>-2264.75</v>
      </c>
    </row>
    <row r="47" spans="1:13">
      <c r="A47" s="22" t="s">
        <v>86</v>
      </c>
      <c r="E47" s="22">
        <v>26.15</v>
      </c>
      <c r="G47" s="22">
        <v>25.29</v>
      </c>
    </row>
    <row r="48" spans="1:13">
      <c r="A48" s="22" t="s">
        <v>87</v>
      </c>
      <c r="E48" s="22">
        <v>3.16</v>
      </c>
      <c r="G48" s="22">
        <v>4.22</v>
      </c>
      <c r="H48" s="22">
        <v>5.82</v>
      </c>
      <c r="I48" s="22">
        <v>0.49</v>
      </c>
      <c r="J48" s="22">
        <v>0.71</v>
      </c>
      <c r="K48" s="22">
        <v>0.44</v>
      </c>
      <c r="L48" s="22">
        <v>5.31</v>
      </c>
      <c r="M48" s="22">
        <v>3.13</v>
      </c>
    </row>
    <row r="49" spans="1:13">
      <c r="A49" s="22" t="s">
        <v>88</v>
      </c>
      <c r="E49" s="26">
        <v>2391</v>
      </c>
      <c r="G49" s="26">
        <v>2398</v>
      </c>
      <c r="H49" s="26">
        <v>2464</v>
      </c>
      <c r="I49" s="26">
        <v>2439</v>
      </c>
      <c r="J49" s="26">
        <v>2492</v>
      </c>
      <c r="K49" s="26">
        <v>2593</v>
      </c>
      <c r="L49" s="26">
        <v>2733</v>
      </c>
      <c r="M49" s="26">
        <v>2920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2FA5-79F3-8F48-BA7F-21EA8B008444}">
  <dimension ref="A1:Q47"/>
  <sheetViews>
    <sheetView topLeftCell="A8" workbookViewId="0">
      <selection activeCell="M30" sqref="M30"/>
    </sheetView>
  </sheetViews>
  <sheetFormatPr baseColWidth="10" defaultRowHeight="15"/>
  <cols>
    <col min="1" max="1" width="38.1640625" style="22" bestFit="1" customWidth="1"/>
    <col min="2" max="3" width="7.6640625" style="22" bestFit="1" customWidth="1"/>
    <col min="4" max="4" width="8.1640625" style="22" bestFit="1" customWidth="1"/>
    <col min="5" max="5" width="8.5" style="22" bestFit="1" customWidth="1"/>
    <col min="6" max="7" width="8.5" style="22" customWidth="1"/>
    <col min="8" max="10" width="8.1640625" style="22" bestFit="1" customWidth="1"/>
    <col min="11" max="11" width="8.5" style="22" bestFit="1" customWidth="1"/>
    <col min="12" max="13" width="8.5" style="22" customWidth="1"/>
    <col min="14" max="16" width="8.1640625" style="22" bestFit="1" customWidth="1"/>
    <col min="17" max="17" width="8.5" style="22" bestFit="1" customWidth="1"/>
    <col min="18" max="16384" width="10.83203125" style="22"/>
  </cols>
  <sheetData>
    <row r="1" spans="1:17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>
      <c r="A6" s="22" t="s">
        <v>89</v>
      </c>
      <c r="B6" s="27">
        <v>43555</v>
      </c>
      <c r="C6" s="27">
        <v>43646</v>
      </c>
      <c r="D6" s="27">
        <v>43738</v>
      </c>
      <c r="E6" s="27">
        <v>43830</v>
      </c>
      <c r="F6" s="27"/>
      <c r="G6" s="27"/>
      <c r="H6" s="27">
        <v>43921</v>
      </c>
      <c r="I6" s="27">
        <v>44012</v>
      </c>
      <c r="J6" s="27">
        <v>44104</v>
      </c>
      <c r="K6" s="27">
        <v>44196</v>
      </c>
      <c r="L6" s="27"/>
      <c r="M6" s="27"/>
      <c r="N6" s="27">
        <v>44286</v>
      </c>
      <c r="O6" s="27">
        <v>44377</v>
      </c>
      <c r="P6" s="27">
        <v>44469</v>
      </c>
      <c r="Q6" s="27">
        <v>44561</v>
      </c>
    </row>
    <row r="8" spans="1:17">
      <c r="A8" s="22" t="s">
        <v>25</v>
      </c>
      <c r="B8" s="22">
        <v>-140.22999999999999</v>
      </c>
      <c r="C8" s="22">
        <v>-140.22999999999999</v>
      </c>
      <c r="D8" s="22">
        <v>-139.86000000000001</v>
      </c>
      <c r="E8" s="22">
        <v>-159.33000000000001</v>
      </c>
      <c r="H8" s="22">
        <v>-54.27</v>
      </c>
      <c r="I8" s="22">
        <v>-110.46</v>
      </c>
      <c r="J8" s="22">
        <v>-853.32</v>
      </c>
      <c r="K8" s="22">
        <v>-148.34</v>
      </c>
      <c r="N8" s="22">
        <v>-123.47</v>
      </c>
      <c r="O8" s="22">
        <v>-138.58000000000001</v>
      </c>
      <c r="P8" s="22">
        <v>-102.14</v>
      </c>
      <c r="Q8" s="22">
        <v>-156.19</v>
      </c>
    </row>
    <row r="9" spans="1:17">
      <c r="A9" s="22" t="s">
        <v>90</v>
      </c>
      <c r="B9" s="22">
        <v>3.19</v>
      </c>
      <c r="C9" s="22">
        <v>3.19</v>
      </c>
      <c r="D9" s="22">
        <v>3.06</v>
      </c>
      <c r="E9" s="22">
        <v>2.81</v>
      </c>
      <c r="H9" s="22">
        <v>3.67</v>
      </c>
      <c r="I9" s="22">
        <v>4.12</v>
      </c>
      <c r="J9" s="22">
        <v>2.52</v>
      </c>
      <c r="K9" s="22">
        <v>3.56</v>
      </c>
      <c r="N9" s="22">
        <v>3.24</v>
      </c>
      <c r="O9" s="22">
        <v>4.76</v>
      </c>
      <c r="P9" s="22">
        <v>3.06</v>
      </c>
      <c r="Q9" s="22">
        <v>3.84</v>
      </c>
    </row>
    <row r="10" spans="1:17">
      <c r="A10" s="22" t="s">
        <v>91</v>
      </c>
      <c r="B10" s="22">
        <v>3.19</v>
      </c>
      <c r="C10" s="22">
        <v>3.19</v>
      </c>
      <c r="D10" s="22">
        <v>3.06</v>
      </c>
      <c r="E10" s="22">
        <v>2.81</v>
      </c>
      <c r="H10" s="22">
        <v>3.67</v>
      </c>
      <c r="I10" s="22">
        <v>4.12</v>
      </c>
      <c r="J10" s="22">
        <v>2.52</v>
      </c>
      <c r="K10" s="22">
        <v>3.56</v>
      </c>
      <c r="N10" s="22">
        <v>3.24</v>
      </c>
      <c r="O10" s="22">
        <v>4.76</v>
      </c>
      <c r="P10" s="22">
        <v>3.06</v>
      </c>
      <c r="Q10" s="22">
        <v>3.84</v>
      </c>
    </row>
    <row r="11" spans="1:17">
      <c r="A11" s="22" t="s">
        <v>92</v>
      </c>
      <c r="B11" s="22">
        <v>0.03</v>
      </c>
      <c r="C11" s="22">
        <v>0.03</v>
      </c>
      <c r="D11" s="22">
        <v>0.03</v>
      </c>
      <c r="E11" s="22">
        <v>-0.09</v>
      </c>
      <c r="J11" s="22">
        <v>0.22</v>
      </c>
      <c r="K11" s="22">
        <v>-2.3199999999999998</v>
      </c>
    </row>
    <row r="12" spans="1:17">
      <c r="A12" s="22" t="s">
        <v>93</v>
      </c>
      <c r="K12" s="22">
        <v>0.67</v>
      </c>
    </row>
    <row r="13" spans="1:17">
      <c r="A13" s="22" t="s">
        <v>94</v>
      </c>
      <c r="P13" s="22">
        <v>7.24</v>
      </c>
      <c r="Q13" s="22">
        <v>66.069999999999993</v>
      </c>
    </row>
    <row r="14" spans="1:17">
      <c r="A14" s="22" t="s">
        <v>95</v>
      </c>
      <c r="E14" s="22">
        <v>23.41</v>
      </c>
      <c r="K14" s="22">
        <v>0.67</v>
      </c>
    </row>
    <row r="15" spans="1:17">
      <c r="A15" s="22" t="s">
        <v>96</v>
      </c>
      <c r="E15" s="22">
        <v>0.22</v>
      </c>
      <c r="J15" s="22">
        <v>0.57999999999999996</v>
      </c>
      <c r="K15" s="22">
        <v>-1.44</v>
      </c>
    </row>
    <row r="16" spans="1:17">
      <c r="A16" s="22" t="s">
        <v>97</v>
      </c>
      <c r="B16" s="22">
        <v>56.44</v>
      </c>
      <c r="C16" s="22">
        <v>56.44</v>
      </c>
      <c r="D16" s="22">
        <v>51.76</v>
      </c>
      <c r="E16" s="22">
        <v>77.319999999999993</v>
      </c>
      <c r="H16" s="22">
        <v>54.11</v>
      </c>
      <c r="I16" s="22">
        <v>127.85</v>
      </c>
      <c r="J16" s="22">
        <v>846.96</v>
      </c>
      <c r="K16" s="22">
        <v>241.79</v>
      </c>
      <c r="N16" s="22">
        <v>193.73</v>
      </c>
      <c r="O16" s="22">
        <v>232.74</v>
      </c>
      <c r="P16" s="22">
        <v>184.84</v>
      </c>
      <c r="Q16" s="22">
        <v>166.91</v>
      </c>
    </row>
    <row r="17" spans="1:17">
      <c r="A17" s="22" t="s">
        <v>98</v>
      </c>
      <c r="B17" s="22">
        <v>-0.98</v>
      </c>
      <c r="C17" s="22">
        <v>-0.98</v>
      </c>
      <c r="D17" s="22">
        <v>-0.78</v>
      </c>
      <c r="E17" s="22">
        <v>5.52</v>
      </c>
      <c r="H17" s="22">
        <v>-3.02</v>
      </c>
      <c r="I17" s="22">
        <v>16.47</v>
      </c>
      <c r="J17" s="22">
        <v>18.98</v>
      </c>
      <c r="K17" s="22">
        <v>-14.17</v>
      </c>
      <c r="N17" s="22">
        <v>7.25</v>
      </c>
      <c r="O17" s="22">
        <v>7.75</v>
      </c>
      <c r="P17" s="22">
        <v>11.5</v>
      </c>
      <c r="Q17" s="22">
        <v>53.37</v>
      </c>
    </row>
    <row r="18" spans="1:17">
      <c r="A18" s="22" t="s">
        <v>99</v>
      </c>
      <c r="B18" s="22">
        <v>-27.09</v>
      </c>
      <c r="C18" s="22">
        <v>-27.09</v>
      </c>
      <c r="D18" s="22">
        <v>-41.97</v>
      </c>
      <c r="E18" s="22">
        <v>72.239999999999995</v>
      </c>
      <c r="H18" s="22">
        <v>-51.4</v>
      </c>
      <c r="I18" s="22">
        <v>-5.18</v>
      </c>
      <c r="J18" s="22">
        <v>-56.14</v>
      </c>
      <c r="K18" s="22">
        <v>4.25</v>
      </c>
      <c r="N18" s="22">
        <v>4.4800000000000004</v>
      </c>
      <c r="O18" s="22">
        <v>-88.36</v>
      </c>
      <c r="P18" s="22">
        <v>68.47</v>
      </c>
      <c r="Q18" s="22">
        <v>-19.829999999999998</v>
      </c>
    </row>
    <row r="19" spans="1:17">
      <c r="A19" s="22" t="s">
        <v>100</v>
      </c>
      <c r="B19" s="22">
        <v>-9.6999999999999993</v>
      </c>
      <c r="C19" s="22">
        <v>-9.6999999999999993</v>
      </c>
      <c r="D19" s="22">
        <v>-1.72</v>
      </c>
      <c r="E19" s="22">
        <v>44.56</v>
      </c>
      <c r="H19" s="22">
        <v>-40.79</v>
      </c>
      <c r="I19" s="22">
        <v>5.78</v>
      </c>
      <c r="J19" s="22">
        <v>5.64</v>
      </c>
      <c r="K19" s="22">
        <v>-5.31</v>
      </c>
      <c r="N19" s="22">
        <v>0.05</v>
      </c>
      <c r="O19" s="22">
        <v>14.54</v>
      </c>
      <c r="P19" s="22">
        <v>-13.43</v>
      </c>
      <c r="Q19" s="22">
        <v>56.61</v>
      </c>
    </row>
    <row r="20" spans="1:17">
      <c r="A20" s="22" t="s">
        <v>101</v>
      </c>
      <c r="B20" s="22">
        <v>-115.35</v>
      </c>
      <c r="C20" s="22">
        <v>-115.35</v>
      </c>
      <c r="D20" s="22">
        <v>3.87</v>
      </c>
      <c r="E20" s="22">
        <v>92.43</v>
      </c>
      <c r="H20" s="22">
        <v>8.6</v>
      </c>
      <c r="I20" s="22">
        <v>11.05</v>
      </c>
      <c r="J20" s="22">
        <v>-50.58</v>
      </c>
      <c r="K20" s="22">
        <v>0.03</v>
      </c>
      <c r="N20" s="22">
        <v>-11.95</v>
      </c>
      <c r="O20" s="22">
        <v>8.27</v>
      </c>
      <c r="P20" s="22">
        <v>-0.1</v>
      </c>
      <c r="Q20" s="22">
        <v>28.51</v>
      </c>
    </row>
    <row r="21" spans="1:17">
      <c r="A21" s="22" t="s">
        <v>102</v>
      </c>
      <c r="B21" s="22">
        <v>63.52</v>
      </c>
      <c r="C21" s="22">
        <v>63.52</v>
      </c>
      <c r="D21" s="22">
        <v>-34.11</v>
      </c>
      <c r="E21" s="22">
        <v>175.97</v>
      </c>
      <c r="H21" s="22">
        <v>-204.07</v>
      </c>
      <c r="I21" s="22">
        <v>11.22</v>
      </c>
      <c r="J21" s="22">
        <v>33.950000000000003</v>
      </c>
      <c r="K21" s="22">
        <v>-100.77</v>
      </c>
      <c r="N21" s="22">
        <v>43.56</v>
      </c>
      <c r="O21" s="22">
        <v>-18.37</v>
      </c>
      <c r="P21" s="22">
        <v>-58.64</v>
      </c>
      <c r="Q21" s="22">
        <v>-105.87</v>
      </c>
    </row>
    <row r="22" spans="1:17">
      <c r="A22" s="22" t="s">
        <v>103</v>
      </c>
      <c r="B22" s="22">
        <v>-170.16</v>
      </c>
      <c r="C22" s="22">
        <v>-170.16</v>
      </c>
      <c r="D22" s="22">
        <v>-159.72999999999999</v>
      </c>
      <c r="E22" s="22">
        <v>334.83</v>
      </c>
      <c r="H22" s="22">
        <v>-287.18</v>
      </c>
      <c r="I22" s="22">
        <v>60.85</v>
      </c>
      <c r="J22" s="22">
        <v>-51.99</v>
      </c>
      <c r="K22" s="22">
        <v>-18.29</v>
      </c>
      <c r="N22" s="22">
        <v>116.88</v>
      </c>
      <c r="O22" s="22">
        <v>22.75</v>
      </c>
      <c r="P22" s="22">
        <v>100.79</v>
      </c>
      <c r="Q22" s="22">
        <v>93.43</v>
      </c>
    </row>
    <row r="24" spans="1:17">
      <c r="A24" s="22" t="s">
        <v>104</v>
      </c>
      <c r="B24" s="22">
        <v>-88.62</v>
      </c>
      <c r="C24" s="22">
        <v>-88.62</v>
      </c>
      <c r="D24" s="22">
        <v>-73.94</v>
      </c>
      <c r="E24" s="22">
        <v>385.2</v>
      </c>
      <c r="H24" s="22">
        <v>-287.67</v>
      </c>
      <c r="I24" s="22">
        <v>22.87</v>
      </c>
      <c r="J24" s="22">
        <v>-67.13</v>
      </c>
      <c r="K24" s="22">
        <v>-101.8</v>
      </c>
      <c r="N24" s="22">
        <v>36.14</v>
      </c>
      <c r="O24" s="22">
        <v>-83.92</v>
      </c>
      <c r="P24" s="22">
        <v>-3.7</v>
      </c>
      <c r="Q24" s="22">
        <v>-40.57</v>
      </c>
    </row>
    <row r="26" spans="1:17">
      <c r="A26" s="22" t="s">
        <v>105</v>
      </c>
      <c r="B26" s="22">
        <v>-3.64</v>
      </c>
      <c r="C26" s="22">
        <v>-3.64</v>
      </c>
      <c r="D26" s="22">
        <v>-3.67</v>
      </c>
      <c r="E26" s="22">
        <v>-2.15</v>
      </c>
      <c r="H26" s="22">
        <v>-3.02</v>
      </c>
      <c r="I26" s="22">
        <v>-2.93</v>
      </c>
      <c r="J26" s="22">
        <v>-1.53</v>
      </c>
      <c r="K26" s="22">
        <v>-4.76</v>
      </c>
      <c r="N26" s="22">
        <v>-0.71</v>
      </c>
      <c r="O26" s="22">
        <v>-0.7</v>
      </c>
      <c r="P26" s="22">
        <v>-5.38</v>
      </c>
      <c r="Q26" s="22">
        <v>-5.84</v>
      </c>
    </row>
    <row r="28" spans="1:17">
      <c r="A28" s="22" t="s">
        <v>106</v>
      </c>
      <c r="I28" s="22">
        <v>0.25</v>
      </c>
      <c r="J28" s="22">
        <v>-0.25</v>
      </c>
      <c r="K28" s="22">
        <v>0.25</v>
      </c>
    </row>
    <row r="29" spans="1:17">
      <c r="A29" s="22" t="s">
        <v>107</v>
      </c>
      <c r="E29" s="22">
        <v>-8.8699999999999992</v>
      </c>
      <c r="J29" s="22">
        <v>-2.5</v>
      </c>
      <c r="K29" s="22">
        <v>-0.43</v>
      </c>
      <c r="P29" s="22">
        <v>-206.26</v>
      </c>
      <c r="Q29" s="22">
        <v>-176.01</v>
      </c>
    </row>
    <row r="30" spans="1:17">
      <c r="A30" s="22" t="s">
        <v>108</v>
      </c>
      <c r="K30" s="22">
        <v>0.25</v>
      </c>
      <c r="P30" s="22">
        <v>-3</v>
      </c>
      <c r="Q30" s="22">
        <v>-0.02</v>
      </c>
    </row>
    <row r="31" spans="1:17">
      <c r="A31" s="22" t="s">
        <v>109</v>
      </c>
      <c r="B31" s="22">
        <v>-3.64</v>
      </c>
      <c r="C31" s="22">
        <v>-3.64</v>
      </c>
      <c r="D31" s="22">
        <v>-3.67</v>
      </c>
      <c r="E31" s="22">
        <v>-11.02</v>
      </c>
      <c r="H31" s="22">
        <v>-3.02</v>
      </c>
      <c r="I31" s="22">
        <v>-2.68</v>
      </c>
      <c r="J31" s="22">
        <v>-4.28</v>
      </c>
      <c r="K31" s="22">
        <v>-4.95</v>
      </c>
      <c r="N31" s="22">
        <v>-0.71</v>
      </c>
      <c r="O31" s="22">
        <v>-0.7</v>
      </c>
      <c r="P31" s="22">
        <v>-214.63</v>
      </c>
      <c r="Q31" s="22">
        <v>-181.87</v>
      </c>
    </row>
    <row r="32" spans="1:17">
      <c r="A32" s="22" t="s">
        <v>110</v>
      </c>
      <c r="E32" s="22">
        <v>544.41</v>
      </c>
      <c r="I32" s="22">
        <v>149.68</v>
      </c>
      <c r="J32" s="22">
        <v>49.69</v>
      </c>
    </row>
    <row r="33" spans="1:17">
      <c r="A33" s="22" t="s">
        <v>111</v>
      </c>
      <c r="E33" s="22">
        <v>-150</v>
      </c>
      <c r="I33" s="22">
        <v>-250</v>
      </c>
      <c r="J33" s="22">
        <v>-150</v>
      </c>
      <c r="O33" s="22">
        <v>-200</v>
      </c>
    </row>
    <row r="34" spans="1:17">
      <c r="A34" s="22" t="s">
        <v>112</v>
      </c>
      <c r="B34" s="22">
        <v>53.98</v>
      </c>
      <c r="C34" s="22">
        <v>53.98</v>
      </c>
      <c r="D34" s="22">
        <v>1.38</v>
      </c>
      <c r="E34" s="22">
        <v>7.56</v>
      </c>
      <c r="H34" s="22">
        <v>6.71</v>
      </c>
      <c r="I34" s="22">
        <v>565.04</v>
      </c>
      <c r="J34" s="22">
        <v>450.26</v>
      </c>
      <c r="K34" s="22">
        <v>219.36</v>
      </c>
      <c r="N34" s="22">
        <v>208.86</v>
      </c>
      <c r="O34" s="22">
        <v>167.83</v>
      </c>
      <c r="P34" s="22">
        <v>98</v>
      </c>
      <c r="Q34" s="22">
        <v>32.770000000000003</v>
      </c>
    </row>
    <row r="35" spans="1:17">
      <c r="A35" s="22" t="s">
        <v>113</v>
      </c>
      <c r="B35" s="22">
        <v>-3.37</v>
      </c>
      <c r="C35" s="22">
        <v>-3.37</v>
      </c>
      <c r="D35" s="22">
        <v>-0.33</v>
      </c>
      <c r="E35" s="22">
        <v>-4.13</v>
      </c>
      <c r="H35" s="22">
        <v>-3.78</v>
      </c>
    </row>
    <row r="36" spans="1:17">
      <c r="A36" s="22" t="s">
        <v>114</v>
      </c>
      <c r="D36" s="22">
        <v>7.5</v>
      </c>
    </row>
    <row r="37" spans="1:17">
      <c r="A37" s="22" t="s">
        <v>115</v>
      </c>
      <c r="D37" s="22">
        <v>-168</v>
      </c>
      <c r="E37" s="22">
        <v>-13.87</v>
      </c>
    </row>
    <row r="38" spans="1:17">
      <c r="A38" s="22" t="s">
        <v>116</v>
      </c>
      <c r="B38" s="22">
        <v>-0.75</v>
      </c>
      <c r="C38" s="22">
        <v>-0.75</v>
      </c>
      <c r="D38" s="22">
        <v>0.3</v>
      </c>
      <c r="E38" s="22">
        <v>0</v>
      </c>
      <c r="H38" s="22">
        <v>-0.44</v>
      </c>
      <c r="I38" s="22">
        <v>0.06</v>
      </c>
      <c r="J38" s="22">
        <v>0.13</v>
      </c>
      <c r="K38" s="22">
        <v>-0.25</v>
      </c>
      <c r="N38" s="22">
        <v>-2.5099999999999998</v>
      </c>
      <c r="O38" s="22">
        <v>0.76</v>
      </c>
      <c r="P38" s="22">
        <v>1.34</v>
      </c>
      <c r="Q38" s="22">
        <v>-0.31</v>
      </c>
    </row>
    <row r="39" spans="1:17">
      <c r="A39" s="22" t="s">
        <v>117</v>
      </c>
      <c r="B39" s="22">
        <v>49.86</v>
      </c>
      <c r="C39" s="22">
        <v>49.86</v>
      </c>
      <c r="D39" s="22">
        <v>-159.16</v>
      </c>
      <c r="E39" s="22">
        <v>383.97</v>
      </c>
      <c r="H39" s="22">
        <v>2.4900000000000002</v>
      </c>
      <c r="I39" s="22">
        <v>464.78</v>
      </c>
      <c r="J39" s="22">
        <v>350.07</v>
      </c>
      <c r="K39" s="22">
        <v>219.11</v>
      </c>
      <c r="N39" s="22">
        <v>206.35</v>
      </c>
      <c r="O39" s="22">
        <v>-31.41</v>
      </c>
      <c r="P39" s="22">
        <v>99.34</v>
      </c>
      <c r="Q39" s="22">
        <v>32.47</v>
      </c>
    </row>
    <row r="40" spans="1:17">
      <c r="A40" s="22" t="s">
        <v>118</v>
      </c>
      <c r="B40" s="22">
        <v>-0.31</v>
      </c>
      <c r="C40" s="22">
        <v>-0.31</v>
      </c>
      <c r="D40" s="22">
        <v>-2.38</v>
      </c>
      <c r="E40" s="22">
        <v>0.77</v>
      </c>
      <c r="H40" s="22">
        <v>-1.63</v>
      </c>
      <c r="I40" s="22">
        <v>1.43</v>
      </c>
      <c r="J40" s="22">
        <v>-0.48</v>
      </c>
      <c r="K40" s="22">
        <v>1.94</v>
      </c>
      <c r="N40" s="22">
        <v>-2.2000000000000002</v>
      </c>
      <c r="O40" s="22">
        <v>0.7</v>
      </c>
      <c r="P40" s="22">
        <v>-2.14</v>
      </c>
      <c r="Q40" s="22">
        <v>-0.28000000000000003</v>
      </c>
    </row>
    <row r="41" spans="1:17">
      <c r="A41" s="22" t="s">
        <v>119</v>
      </c>
      <c r="B41" s="22">
        <v>-124.25</v>
      </c>
      <c r="C41" s="22">
        <v>-124.25</v>
      </c>
      <c r="D41" s="22">
        <v>-324.92</v>
      </c>
      <c r="E41" s="22">
        <v>708.55</v>
      </c>
      <c r="H41" s="22">
        <v>-289.33</v>
      </c>
      <c r="I41" s="22">
        <v>524.39</v>
      </c>
      <c r="J41" s="22">
        <v>293.32</v>
      </c>
      <c r="K41" s="22">
        <v>197.81</v>
      </c>
      <c r="N41" s="22">
        <v>320.33</v>
      </c>
      <c r="O41" s="22">
        <v>-8.66</v>
      </c>
      <c r="P41" s="22">
        <v>-16.649999999999999</v>
      </c>
      <c r="Q41" s="22">
        <v>-56.26</v>
      </c>
    </row>
    <row r="42" spans="1:17">
      <c r="A42" s="22" t="s">
        <v>31</v>
      </c>
    </row>
    <row r="43" spans="1:17">
      <c r="A43" s="22" t="s">
        <v>120</v>
      </c>
      <c r="D43" s="26">
        <v>1266.8399999999999</v>
      </c>
      <c r="E43" s="26">
        <v>1266.8399999999999</v>
      </c>
      <c r="F43" s="26"/>
      <c r="G43" s="26"/>
      <c r="H43" s="26">
        <v>1401.96</v>
      </c>
      <c r="I43" s="26">
        <v>1401.96</v>
      </c>
      <c r="J43" s="26">
        <v>1401.96</v>
      </c>
      <c r="K43" s="26">
        <v>1401.96</v>
      </c>
      <c r="L43" s="26"/>
      <c r="M43" s="26"/>
      <c r="N43" s="26">
        <v>2128.15</v>
      </c>
      <c r="O43" s="26">
        <v>2128.15</v>
      </c>
      <c r="P43" s="26">
        <v>2128.15</v>
      </c>
      <c r="Q43" s="26">
        <v>2128.15</v>
      </c>
    </row>
    <row r="44" spans="1:17">
      <c r="A44" s="22" t="s">
        <v>121</v>
      </c>
      <c r="D44" s="22">
        <v>693.41</v>
      </c>
      <c r="E44" s="26">
        <v>1401.96</v>
      </c>
      <c r="F44" s="26"/>
      <c r="G44" s="26"/>
      <c r="H44" s="26">
        <v>1112.6300000000001</v>
      </c>
      <c r="I44" s="26">
        <v>1637.02</v>
      </c>
      <c r="J44" s="26">
        <v>1930.33</v>
      </c>
      <c r="K44" s="26">
        <v>2128.15</v>
      </c>
      <c r="L44" s="26"/>
      <c r="M44" s="26"/>
      <c r="N44" s="26">
        <v>2448.48</v>
      </c>
      <c r="O44" s="26">
        <v>2439.8200000000002</v>
      </c>
      <c r="P44" s="26">
        <v>2423.1799999999998</v>
      </c>
      <c r="Q44" s="26">
        <v>2366.91</v>
      </c>
    </row>
    <row r="45" spans="1:17">
      <c r="A45" s="22" t="s">
        <v>122</v>
      </c>
      <c r="E45" s="22">
        <v>2.71</v>
      </c>
      <c r="H45" s="22">
        <v>1.77</v>
      </c>
      <c r="I45" s="22">
        <v>3.87</v>
      </c>
      <c r="J45" s="22">
        <v>4.09</v>
      </c>
      <c r="K45" s="22">
        <v>1.7</v>
      </c>
      <c r="N45" s="22">
        <v>1.66</v>
      </c>
      <c r="O45" s="22">
        <v>0.72</v>
      </c>
      <c r="P45" s="22">
        <v>0.39</v>
      </c>
    </row>
    <row r="46" spans="1:17">
      <c r="A46" s="22" t="s">
        <v>123</v>
      </c>
      <c r="B46" s="22">
        <v>0.55000000000000004</v>
      </c>
      <c r="C46" s="22">
        <v>0.55000000000000004</v>
      </c>
      <c r="D46" s="22">
        <v>0.89</v>
      </c>
      <c r="E46" s="22">
        <v>6.6</v>
      </c>
      <c r="H46" s="22">
        <v>7.67</v>
      </c>
      <c r="I46" s="22">
        <v>0.48</v>
      </c>
      <c r="J46" s="22">
        <v>1</v>
      </c>
      <c r="K46" s="22">
        <v>5.14</v>
      </c>
      <c r="N46" s="22">
        <v>0.88</v>
      </c>
      <c r="O46" s="22">
        <v>2.5499999999999998</v>
      </c>
      <c r="P46" s="22">
        <v>0.16</v>
      </c>
      <c r="Q46" s="22">
        <v>0.54</v>
      </c>
    </row>
    <row r="47" spans="1:17">
      <c r="A47" s="22" t="s">
        <v>124</v>
      </c>
      <c r="B47" s="22">
        <v>-0.3</v>
      </c>
      <c r="C47" s="22">
        <v>-0.3</v>
      </c>
      <c r="E47" s="22">
        <v>0.56999999999999995</v>
      </c>
      <c r="H47" s="22">
        <v>-0.49</v>
      </c>
      <c r="I47" s="22">
        <v>0.09</v>
      </c>
      <c r="J47" s="22">
        <v>-0.06</v>
      </c>
      <c r="K47" s="22">
        <v>-0.01</v>
      </c>
      <c r="N47" s="22">
        <v>0.06</v>
      </c>
      <c r="O47" s="22">
        <v>0.01</v>
      </c>
      <c r="P47" s="22">
        <v>0.05</v>
      </c>
      <c r="Q47" s="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CE36-66EF-8C40-8E1F-7FD35099910D}">
  <dimension ref="A6:AW47"/>
  <sheetViews>
    <sheetView zoomScale="108" workbookViewId="0">
      <pane xSplit="1" ySplit="6" topLeftCell="AN7" activePane="bottomRight" state="frozen"/>
      <selection pane="topRight" activeCell="B1" sqref="B1"/>
      <selection pane="bottomLeft" activeCell="A7" sqref="A7"/>
      <selection pane="bottomRight" activeCell="AT12" sqref="AQ12:AT12"/>
    </sheetView>
  </sheetViews>
  <sheetFormatPr baseColWidth="10" defaultRowHeight="15"/>
  <cols>
    <col min="1" max="1" width="40.83203125" style="22" bestFit="1" customWidth="1"/>
    <col min="2" max="4" width="7.5" style="22" bestFit="1" customWidth="1"/>
    <col min="5" max="6" width="7.5" style="22" customWidth="1"/>
    <col min="7" max="7" width="8.5" style="22" bestFit="1" customWidth="1"/>
    <col min="8" max="8" width="7.5" style="22" bestFit="1" customWidth="1"/>
    <col min="9" max="10" width="7.6640625" style="22" bestFit="1" customWidth="1"/>
    <col min="11" max="12" width="7.6640625" style="22" customWidth="1"/>
    <col min="13" max="13" width="8.5" style="22" bestFit="1" customWidth="1"/>
    <col min="14" max="16" width="7.6640625" style="22" bestFit="1" customWidth="1"/>
    <col min="17" max="17" width="8.5" style="22" bestFit="1" customWidth="1"/>
    <col min="18" max="19" width="8.5" style="22" customWidth="1"/>
    <col min="20" max="16384" width="10.83203125" style="22"/>
  </cols>
  <sheetData>
    <row r="6" spans="1:49">
      <c r="A6" s="23" t="s">
        <v>125</v>
      </c>
      <c r="B6" s="24">
        <v>43555</v>
      </c>
      <c r="C6" s="24">
        <v>43646</v>
      </c>
      <c r="D6" s="24">
        <v>43738</v>
      </c>
      <c r="E6" s="24"/>
      <c r="F6" s="24"/>
      <c r="G6" s="24"/>
      <c r="H6" s="24">
        <v>43921</v>
      </c>
      <c r="I6" s="24">
        <v>44012</v>
      </c>
      <c r="J6" s="24">
        <v>44104</v>
      </c>
      <c r="K6" s="24"/>
      <c r="L6" s="24"/>
      <c r="M6" s="24"/>
      <c r="N6" s="24">
        <v>44286</v>
      </c>
      <c r="O6" s="24">
        <v>44377</v>
      </c>
      <c r="P6" s="24">
        <v>44469</v>
      </c>
      <c r="Q6" s="24">
        <v>44561</v>
      </c>
      <c r="R6" s="24"/>
      <c r="S6" s="24"/>
      <c r="T6" s="27">
        <f>N6+365</f>
        <v>44651</v>
      </c>
      <c r="U6" s="27">
        <f>O6+365</f>
        <v>44742</v>
      </c>
      <c r="V6" s="27">
        <f>P6+365</f>
        <v>44834</v>
      </c>
      <c r="W6" s="27">
        <f>Q6+365</f>
        <v>44926</v>
      </c>
      <c r="X6" s="27"/>
      <c r="Y6" s="27"/>
      <c r="Z6" s="27">
        <f>T6+365</f>
        <v>45016</v>
      </c>
      <c r="AA6" s="27">
        <f>U6+365</f>
        <v>45107</v>
      </c>
      <c r="AB6" s="27">
        <f>V6+365</f>
        <v>45199</v>
      </c>
      <c r="AC6" s="27">
        <f t="shared" ref="AC6" si="0">W6+365</f>
        <v>45291</v>
      </c>
      <c r="AD6" s="27"/>
      <c r="AE6" s="27"/>
      <c r="AF6" s="27">
        <f t="shared" ref="AF6" si="1">Z6+365</f>
        <v>45381</v>
      </c>
      <c r="AG6" s="27">
        <f t="shared" ref="AG6" si="2">AA6+365</f>
        <v>45472</v>
      </c>
      <c r="AH6" s="27">
        <f t="shared" ref="AH6" si="3">AB6+365</f>
        <v>45564</v>
      </c>
      <c r="AI6" s="27">
        <f t="shared" ref="AI6" si="4">AC6+365</f>
        <v>45656</v>
      </c>
      <c r="AJ6" s="27"/>
      <c r="AK6" s="27"/>
      <c r="AL6" s="27">
        <f t="shared" ref="AL6" si="5">AF6+365</f>
        <v>45746</v>
      </c>
      <c r="AM6" s="27">
        <f t="shared" ref="AM6" si="6">AG6+365</f>
        <v>45837</v>
      </c>
      <c r="AN6" s="27">
        <f t="shared" ref="AN6" si="7">AH6+365</f>
        <v>45929</v>
      </c>
      <c r="AO6" s="27">
        <f t="shared" ref="AO6" si="8">AI6+365</f>
        <v>46021</v>
      </c>
      <c r="AQ6" s="27">
        <f t="shared" ref="AQ6" si="9">AK6+365</f>
        <v>365</v>
      </c>
      <c r="AR6" s="27">
        <f t="shared" ref="AR6" si="10">AL6+365</f>
        <v>46111</v>
      </c>
      <c r="AS6" s="27">
        <f t="shared" ref="AS6" si="11">AM6+365</f>
        <v>46202</v>
      </c>
      <c r="AT6" s="27">
        <f t="shared" ref="AT6" si="12">AN6+365</f>
        <v>46294</v>
      </c>
    </row>
    <row r="7" spans="1:49">
      <c r="A7" s="25" t="s">
        <v>126</v>
      </c>
    </row>
    <row r="8" spans="1:49">
      <c r="A8" s="23" t="s">
        <v>1</v>
      </c>
    </row>
    <row r="9" spans="1:49">
      <c r="A9" s="22" t="s">
        <v>127</v>
      </c>
      <c r="D9" s="22">
        <v>96.8</v>
      </c>
      <c r="H9" s="22">
        <v>118.13</v>
      </c>
      <c r="I9" s="22">
        <v>139.57</v>
      </c>
      <c r="J9" s="22">
        <v>162.56</v>
      </c>
      <c r="N9" s="22">
        <v>208.42</v>
      </c>
      <c r="O9" s="22">
        <v>232.12</v>
      </c>
      <c r="P9" s="22">
        <v>217.84</v>
      </c>
      <c r="T9" s="32">
        <f>N9*(1+T10)</f>
        <v>270.94599999999997</v>
      </c>
      <c r="U9" s="32">
        <f>O9*(1+U10)</f>
        <v>301.75600000000003</v>
      </c>
      <c r="V9" s="32">
        <f>P9*(1+V10)</f>
        <v>283.19200000000001</v>
      </c>
      <c r="W9" s="32"/>
      <c r="X9" s="32"/>
      <c r="Y9" s="32"/>
      <c r="Z9" s="32">
        <f>T9*(1+Z10)</f>
        <v>338.68249999999995</v>
      </c>
      <c r="AA9" s="32">
        <f>U9*(1+AA10)</f>
        <v>377.19500000000005</v>
      </c>
      <c r="AB9" s="32">
        <f>V9*(1+AB10)</f>
        <v>353.99</v>
      </c>
      <c r="AC9" s="32">
        <f t="shared" ref="AC9" si="13">W9*(1+AC10)</f>
        <v>0</v>
      </c>
      <c r="AD9" s="32"/>
      <c r="AE9" s="32"/>
      <c r="AF9" s="32">
        <f t="shared" ref="AF9" si="14">Z9*(1+AF10)</f>
        <v>423.35312499999992</v>
      </c>
      <c r="AG9" s="32">
        <f t="shared" ref="AG9" si="15">AA9*(1+AG10)</f>
        <v>471.49375000000009</v>
      </c>
      <c r="AH9" s="32">
        <f t="shared" ref="AH9" si="16">AB9*(1+AH10)</f>
        <v>442.48750000000001</v>
      </c>
      <c r="AI9" s="32">
        <f t="shared" ref="AI9" si="17">AC9*(1+AI10)</f>
        <v>0</v>
      </c>
      <c r="AJ9" s="32"/>
      <c r="AK9" s="32"/>
      <c r="AL9" s="32">
        <f t="shared" ref="AL9" si="18">AF9*(1+AL10)</f>
        <v>529.19140624999989</v>
      </c>
      <c r="AM9" s="32">
        <f t="shared" ref="AM9" si="19">AG9*(1+AM10)</f>
        <v>589.36718750000011</v>
      </c>
      <c r="AN9" s="32">
        <f t="shared" ref="AN9" si="20">AH9*(1+AN10)</f>
        <v>553.109375</v>
      </c>
      <c r="AO9" s="32">
        <f t="shared" ref="AO9" si="21">AI9*(1+AO10)</f>
        <v>0</v>
      </c>
      <c r="AQ9" s="32">
        <f t="shared" ref="AQ9" si="22">AK9*(1+AQ10)</f>
        <v>0</v>
      </c>
      <c r="AR9" s="32">
        <f t="shared" ref="AR9" si="23">AL9*(1+AR10)</f>
        <v>661.48925781249989</v>
      </c>
      <c r="AS9" s="32">
        <f t="shared" ref="AS9" si="24">AM9*(1+AS10)</f>
        <v>736.70898437500011</v>
      </c>
      <c r="AT9" s="32">
        <f t="shared" ref="AT9" si="25">AN9*(1+AT10)</f>
        <v>691.38671875</v>
      </c>
      <c r="AV9" s="32"/>
      <c r="AW9" s="32"/>
    </row>
    <row r="10" spans="1:49">
      <c r="J10" s="30">
        <f>(J9-D9)/D9</f>
        <v>0.67933884297520664</v>
      </c>
      <c r="K10" s="30"/>
      <c r="L10" s="30"/>
      <c r="N10" s="30">
        <f>(N9-H9)/H9</f>
        <v>0.76432743587573004</v>
      </c>
      <c r="O10" s="30">
        <f>(O9-I9)/I9</f>
        <v>0.66310811779035617</v>
      </c>
      <c r="P10" s="30">
        <f>(P9-J9)/J9</f>
        <v>0.34005905511811024</v>
      </c>
      <c r="T10" s="31">
        <v>0.3</v>
      </c>
      <c r="U10" s="31">
        <v>0.3</v>
      </c>
      <c r="V10" s="31">
        <v>0.3</v>
      </c>
      <c r="W10" s="31">
        <v>0.3</v>
      </c>
      <c r="X10" s="31"/>
      <c r="Y10" s="31"/>
      <c r="Z10" s="31">
        <v>0.25</v>
      </c>
      <c r="AA10" s="31">
        <v>0.25</v>
      </c>
      <c r="AB10" s="31">
        <v>0.25</v>
      </c>
      <c r="AC10" s="31">
        <v>0.25</v>
      </c>
      <c r="AD10" s="31"/>
      <c r="AE10" s="31"/>
      <c r="AF10" s="31">
        <v>0.25</v>
      </c>
      <c r="AG10" s="31">
        <v>0.25</v>
      </c>
      <c r="AH10" s="31">
        <v>0.25</v>
      </c>
      <c r="AI10" s="31">
        <v>0.25</v>
      </c>
      <c r="AJ10" s="31"/>
      <c r="AK10" s="31"/>
      <c r="AL10" s="31">
        <v>0.25</v>
      </c>
      <c r="AM10" s="31">
        <v>0.25</v>
      </c>
      <c r="AN10" s="31">
        <v>0.25</v>
      </c>
      <c r="AO10" s="31">
        <v>0.25</v>
      </c>
      <c r="AQ10" s="31">
        <v>0.25</v>
      </c>
      <c r="AR10" s="31">
        <v>0.25</v>
      </c>
      <c r="AS10" s="31">
        <v>0.25</v>
      </c>
      <c r="AT10" s="31">
        <v>0.25</v>
      </c>
      <c r="AV10" s="31"/>
      <c r="AW10" s="31"/>
    </row>
    <row r="12" spans="1:49">
      <c r="A12" s="22" t="s">
        <v>128</v>
      </c>
      <c r="D12" s="22">
        <v>93.74</v>
      </c>
      <c r="H12" s="22">
        <v>111.2</v>
      </c>
      <c r="I12" s="22">
        <v>112.32</v>
      </c>
      <c r="J12" s="22">
        <v>126.81</v>
      </c>
      <c r="N12" s="22">
        <v>132.81</v>
      </c>
      <c r="O12" s="22">
        <v>143.52000000000001</v>
      </c>
      <c r="P12" s="22">
        <v>174.31</v>
      </c>
      <c r="T12" s="32">
        <f>N12*(1+T13)</f>
        <v>179.29350000000002</v>
      </c>
      <c r="U12" s="32">
        <f>O12*(1+U13)</f>
        <v>193.75200000000004</v>
      </c>
      <c r="V12" s="32">
        <f>P12*(1+V13)</f>
        <v>235.31850000000003</v>
      </c>
      <c r="W12" s="32"/>
      <c r="X12" s="32"/>
      <c r="Y12" s="32"/>
      <c r="Z12" s="32">
        <f>T12*(1+Z13)</f>
        <v>242.04622500000005</v>
      </c>
      <c r="AA12" s="32">
        <f>U12*(1+AA13)</f>
        <v>261.56520000000006</v>
      </c>
      <c r="AB12" s="32">
        <f>V12*(1+AB13)</f>
        <v>317.67997500000007</v>
      </c>
      <c r="AC12" s="32">
        <f t="shared" ref="AC12" si="26">W12*(1+AC13)</f>
        <v>0</v>
      </c>
      <c r="AD12" s="32"/>
      <c r="AE12" s="32"/>
      <c r="AF12" s="32">
        <f t="shared" ref="AF12" si="27">Z12*(1+AF13)</f>
        <v>326.76240375000009</v>
      </c>
      <c r="AG12" s="32">
        <f t="shared" ref="AG12" si="28">AA12*(1+AG13)</f>
        <v>353.11302000000012</v>
      </c>
      <c r="AH12" s="32">
        <f t="shared" ref="AH12" si="29">AB12*(1+AH13)</f>
        <v>428.86796625000011</v>
      </c>
      <c r="AI12" s="32">
        <f t="shared" ref="AI12" si="30">AC12*(1+AI13)</f>
        <v>0</v>
      </c>
      <c r="AJ12" s="32"/>
      <c r="AK12" s="32"/>
      <c r="AL12" s="32">
        <f t="shared" ref="AL12" si="31">AF12*(1+AL13)</f>
        <v>441.12924506250016</v>
      </c>
      <c r="AM12" s="32">
        <f t="shared" ref="AM12" si="32">AG12*(1+AM13)</f>
        <v>476.70257700000019</v>
      </c>
      <c r="AN12" s="32">
        <f t="shared" ref="AN12" si="33">AH12*(1+AN13)</f>
        <v>578.97175443750018</v>
      </c>
      <c r="AO12" s="32">
        <f t="shared" ref="AO12" si="34">AI12*(1+AO13)</f>
        <v>0</v>
      </c>
      <c r="AQ12" s="32">
        <f t="shared" ref="AQ12" si="35">AK12*(1+AQ13)</f>
        <v>0</v>
      </c>
      <c r="AR12" s="32">
        <f t="shared" ref="AR12" si="36">AL12*(1+AR13)</f>
        <v>595.52448083437525</v>
      </c>
      <c r="AS12" s="32">
        <f t="shared" ref="AS12" si="37">AM12*(1+AS13)</f>
        <v>643.54847895000034</v>
      </c>
      <c r="AT12" s="32">
        <f t="shared" ref="AT12" si="38">AN12*(1+AT13)</f>
        <v>781.61186849062528</v>
      </c>
      <c r="AV12" s="32"/>
      <c r="AW12" s="32"/>
    </row>
    <row r="13" spans="1:49">
      <c r="J13" s="30">
        <f>(J12-D12)/D12</f>
        <v>0.35278429699167924</v>
      </c>
      <c r="K13" s="30"/>
      <c r="L13" s="30"/>
      <c r="N13" s="30">
        <f>(N12-H12)/H12</f>
        <v>0.1943345323741007</v>
      </c>
      <c r="O13" s="30">
        <f>(O12-I12)/I12</f>
        <v>0.27777777777777796</v>
      </c>
      <c r="P13" s="30">
        <f>(P12-J12)/J12</f>
        <v>0.37457613752858604</v>
      </c>
      <c r="T13" s="31">
        <v>0.35</v>
      </c>
      <c r="U13" s="31">
        <v>0.35</v>
      </c>
      <c r="V13" s="31">
        <v>0.35</v>
      </c>
      <c r="W13" s="31">
        <v>0.35</v>
      </c>
      <c r="X13" s="31"/>
      <c r="Y13" s="31"/>
      <c r="Z13" s="31">
        <v>0.35</v>
      </c>
      <c r="AA13" s="31">
        <v>0.35</v>
      </c>
      <c r="AB13" s="31">
        <v>0.35</v>
      </c>
      <c r="AC13" s="31">
        <v>0.35</v>
      </c>
      <c r="AD13" s="31"/>
      <c r="AE13" s="31"/>
      <c r="AF13" s="31">
        <v>0.35</v>
      </c>
      <c r="AG13" s="31">
        <v>0.35</v>
      </c>
      <c r="AH13" s="31">
        <v>0.35</v>
      </c>
      <c r="AI13" s="31">
        <v>0.35</v>
      </c>
      <c r="AJ13" s="31"/>
      <c r="AK13" s="31"/>
      <c r="AL13" s="31">
        <v>0.35</v>
      </c>
      <c r="AM13" s="31">
        <v>0.35</v>
      </c>
      <c r="AN13" s="31">
        <v>0.35</v>
      </c>
      <c r="AO13" s="31">
        <v>0.35</v>
      </c>
      <c r="AQ13" s="31">
        <v>0.35</v>
      </c>
      <c r="AR13" s="31">
        <v>0.35</v>
      </c>
      <c r="AS13" s="31">
        <v>0.35</v>
      </c>
      <c r="AT13" s="31">
        <v>0.35</v>
      </c>
      <c r="AV13" s="31"/>
      <c r="AW13" s="31"/>
    </row>
    <row r="15" spans="1:49">
      <c r="A15" s="22" t="s">
        <v>137</v>
      </c>
      <c r="D15" s="32">
        <f t="shared" ref="D15:AA15" si="39">D12+D9</f>
        <v>190.54</v>
      </c>
      <c r="E15" s="32"/>
      <c r="F15" s="32"/>
      <c r="G15" s="32"/>
      <c r="H15" s="32">
        <f t="shared" si="39"/>
        <v>229.32999999999998</v>
      </c>
      <c r="I15" s="32">
        <f t="shared" si="39"/>
        <v>251.89</v>
      </c>
      <c r="J15" s="32">
        <f t="shared" si="39"/>
        <v>289.37</v>
      </c>
      <c r="K15" s="32"/>
      <c r="L15" s="32"/>
      <c r="M15" s="32"/>
      <c r="N15" s="32">
        <f t="shared" si="39"/>
        <v>341.23</v>
      </c>
      <c r="O15" s="32">
        <f t="shared" si="39"/>
        <v>375.64</v>
      </c>
      <c r="P15" s="32">
        <f t="shared" si="39"/>
        <v>392.15</v>
      </c>
      <c r="Q15" s="32"/>
      <c r="R15" s="32"/>
      <c r="S15" s="32"/>
      <c r="T15" s="32">
        <f t="shared" si="39"/>
        <v>450.23950000000002</v>
      </c>
      <c r="U15" s="32">
        <f t="shared" si="39"/>
        <v>495.50800000000004</v>
      </c>
      <c r="V15" s="32">
        <f t="shared" si="39"/>
        <v>518.51050000000009</v>
      </c>
      <c r="W15" s="32">
        <f t="shared" si="39"/>
        <v>0</v>
      </c>
      <c r="X15" s="32"/>
      <c r="Y15" s="32"/>
      <c r="Z15" s="32">
        <f t="shared" si="39"/>
        <v>580.72872499999994</v>
      </c>
      <c r="AA15" s="32">
        <f t="shared" si="39"/>
        <v>638.76020000000017</v>
      </c>
      <c r="AB15" s="32">
        <f>AB12+AB9</f>
        <v>671.66997500000002</v>
      </c>
      <c r="AC15" s="32">
        <f t="shared" ref="AC15:AM15" si="40">AC12+AC9</f>
        <v>0</v>
      </c>
      <c r="AD15" s="32"/>
      <c r="AE15" s="32"/>
      <c r="AF15" s="32">
        <f t="shared" si="40"/>
        <v>750.11552875000007</v>
      </c>
      <c r="AG15" s="32">
        <f t="shared" si="40"/>
        <v>824.60677000000021</v>
      </c>
      <c r="AH15" s="32">
        <f t="shared" si="40"/>
        <v>871.35546625000006</v>
      </c>
      <c r="AI15" s="32">
        <f t="shared" si="40"/>
        <v>0</v>
      </c>
      <c r="AJ15" s="32"/>
      <c r="AK15" s="32"/>
      <c r="AL15" s="32">
        <f t="shared" si="40"/>
        <v>970.3206513125001</v>
      </c>
      <c r="AM15" s="32">
        <f t="shared" si="40"/>
        <v>1066.0697645000002</v>
      </c>
      <c r="AN15" s="32">
        <f t="shared" ref="AN15:AO15" si="41">AN12+AN9</f>
        <v>1132.0811294375003</v>
      </c>
      <c r="AO15" s="32">
        <f t="shared" si="41"/>
        <v>0</v>
      </c>
      <c r="AQ15" s="32">
        <f t="shared" ref="AQ15:AW15" si="42">AQ12+AQ9</f>
        <v>0</v>
      </c>
      <c r="AR15" s="32">
        <f t="shared" si="42"/>
        <v>1257.013738646875</v>
      </c>
      <c r="AS15" s="32">
        <f t="shared" si="42"/>
        <v>1380.2574633250006</v>
      </c>
      <c r="AT15" s="32">
        <f t="shared" si="42"/>
        <v>1472.9985872406253</v>
      </c>
      <c r="AV15" s="32"/>
      <c r="AW15" s="32"/>
    </row>
    <row r="17" spans="1:49">
      <c r="A17" s="23" t="s">
        <v>10</v>
      </c>
    </row>
    <row r="18" spans="1:49">
      <c r="A18" s="22" t="s">
        <v>127</v>
      </c>
      <c r="D18" s="22">
        <v>23.93</v>
      </c>
      <c r="H18" s="22">
        <v>51.9</v>
      </c>
      <c r="I18" s="22">
        <v>80.33</v>
      </c>
      <c r="J18" s="22">
        <v>93.96</v>
      </c>
      <c r="N18" s="22">
        <v>131.75</v>
      </c>
      <c r="O18" s="22">
        <v>143.25</v>
      </c>
      <c r="P18" s="22">
        <v>125.71</v>
      </c>
      <c r="T18" s="32">
        <f>T19*T9</f>
        <v>157.14867999999998</v>
      </c>
      <c r="U18" s="32">
        <f t="shared" ref="U18:AM18" si="43">U19*U9</f>
        <v>175.01848000000001</v>
      </c>
      <c r="V18" s="32">
        <f t="shared" si="43"/>
        <v>164.25136000000001</v>
      </c>
      <c r="W18" s="32">
        <f t="shared" si="43"/>
        <v>0</v>
      </c>
      <c r="X18" s="32"/>
      <c r="Y18" s="32"/>
      <c r="Z18" s="32">
        <f t="shared" si="43"/>
        <v>196.43584999999996</v>
      </c>
      <c r="AA18" s="32">
        <f t="shared" si="43"/>
        <v>218.77310000000003</v>
      </c>
      <c r="AB18" s="32">
        <f t="shared" si="43"/>
        <v>205.3142</v>
      </c>
      <c r="AC18" s="32">
        <f t="shared" si="43"/>
        <v>0</v>
      </c>
      <c r="AD18" s="32"/>
      <c r="AE18" s="32"/>
      <c r="AF18" s="32">
        <f t="shared" si="43"/>
        <v>245.54481249999995</v>
      </c>
      <c r="AG18" s="32">
        <f t="shared" si="43"/>
        <v>273.46637500000003</v>
      </c>
      <c r="AH18" s="32">
        <f t="shared" si="43"/>
        <v>256.64274999999998</v>
      </c>
      <c r="AI18" s="32">
        <f t="shared" si="43"/>
        <v>0</v>
      </c>
      <c r="AJ18" s="32"/>
      <c r="AK18" s="32"/>
      <c r="AL18" s="32">
        <f t="shared" si="43"/>
        <v>306.93101562499993</v>
      </c>
      <c r="AM18" s="32">
        <f t="shared" si="43"/>
        <v>341.83296875000002</v>
      </c>
      <c r="AN18" s="32">
        <f t="shared" ref="AN18" si="44">AN19*AN9</f>
        <v>320.80343749999997</v>
      </c>
      <c r="AO18" s="32">
        <f t="shared" ref="AO18" si="45">AO19*AO9</f>
        <v>0</v>
      </c>
      <c r="AQ18" s="32">
        <f t="shared" ref="AQ18" si="46">AQ19*AQ9</f>
        <v>0</v>
      </c>
      <c r="AR18" s="32">
        <f t="shared" ref="AR18" si="47">AR19*AR9</f>
        <v>383.6637695312499</v>
      </c>
      <c r="AS18" s="32">
        <f t="shared" ref="AS18" si="48">AS19*AS9</f>
        <v>427.29121093750001</v>
      </c>
      <c r="AT18" s="32">
        <f t="shared" ref="AT18" si="49">AT19*AT9</f>
        <v>401.00429687499997</v>
      </c>
      <c r="AV18" s="32"/>
      <c r="AW18" s="32"/>
    </row>
    <row r="19" spans="1:49">
      <c r="A19" s="22" t="s">
        <v>139</v>
      </c>
      <c r="D19" s="33">
        <f>D18/D9</f>
        <v>0.24721074380165289</v>
      </c>
      <c r="E19" s="33"/>
      <c r="F19" s="33"/>
      <c r="G19" s="33"/>
      <c r="H19" s="33">
        <f t="shared" ref="H19:P19" si="50">H18/H9</f>
        <v>0.43934648268856347</v>
      </c>
      <c r="I19" s="33">
        <f t="shared" si="50"/>
        <v>0.57555348570609732</v>
      </c>
      <c r="J19" s="33">
        <f t="shared" si="50"/>
        <v>0.57800196850393692</v>
      </c>
      <c r="K19" s="33"/>
      <c r="L19" s="33"/>
      <c r="M19" s="33"/>
      <c r="N19" s="33">
        <f t="shared" si="50"/>
        <v>0.6321370309951061</v>
      </c>
      <c r="O19" s="33">
        <f t="shared" si="50"/>
        <v>0.6171376874030674</v>
      </c>
      <c r="P19" s="33">
        <f t="shared" si="50"/>
        <v>0.57707491737054717</v>
      </c>
      <c r="T19" s="31">
        <v>0.57999999999999996</v>
      </c>
      <c r="U19" s="31">
        <v>0.57999999999999996</v>
      </c>
      <c r="V19" s="31">
        <v>0.57999999999999996</v>
      </c>
      <c r="W19" s="31">
        <v>0.57999999999999996</v>
      </c>
      <c r="X19" s="31"/>
      <c r="Y19" s="31"/>
      <c r="Z19" s="31">
        <v>0.57999999999999996</v>
      </c>
      <c r="AA19" s="31">
        <v>0.57999999999999996</v>
      </c>
      <c r="AB19" s="31">
        <v>0.57999999999999996</v>
      </c>
      <c r="AC19" s="31">
        <v>0.57999999999999996</v>
      </c>
      <c r="AD19" s="31"/>
      <c r="AE19" s="31"/>
      <c r="AF19" s="31">
        <v>0.57999999999999996</v>
      </c>
      <c r="AG19" s="31">
        <v>0.57999999999999996</v>
      </c>
      <c r="AH19" s="31">
        <v>0.57999999999999996</v>
      </c>
      <c r="AI19" s="31">
        <v>0.57999999999999996</v>
      </c>
      <c r="AJ19" s="31"/>
      <c r="AK19" s="31"/>
      <c r="AL19" s="31">
        <v>0.57999999999999996</v>
      </c>
      <c r="AM19" s="31">
        <v>0.57999999999999996</v>
      </c>
      <c r="AN19" s="31">
        <v>0.57999999999999996</v>
      </c>
      <c r="AO19" s="31">
        <v>0.57999999999999996</v>
      </c>
      <c r="AQ19" s="31">
        <v>0.57999999999999996</v>
      </c>
      <c r="AR19" s="31">
        <v>0.57999999999999996</v>
      </c>
      <c r="AS19" s="31">
        <v>0.57999999999999996</v>
      </c>
      <c r="AT19" s="31">
        <v>0.57999999999999996</v>
      </c>
      <c r="AV19" s="31"/>
      <c r="AW19" s="31"/>
    </row>
    <row r="21" spans="1:49">
      <c r="A21" s="22" t="s">
        <v>128</v>
      </c>
      <c r="D21" s="22">
        <v>4.95</v>
      </c>
      <c r="H21" s="22">
        <v>41.01</v>
      </c>
      <c r="I21" s="22">
        <v>58.4</v>
      </c>
      <c r="J21" s="22">
        <v>69.5</v>
      </c>
      <c r="N21" s="22">
        <v>72.540000000000006</v>
      </c>
      <c r="O21" s="22">
        <v>75.12</v>
      </c>
      <c r="P21" s="22">
        <v>98.18</v>
      </c>
      <c r="T21" s="32">
        <f>T22*T12</f>
        <v>103.99023000000001</v>
      </c>
      <c r="U21" s="32">
        <f t="shared" ref="U21:AM21" si="51">U22*U12</f>
        <v>112.37616000000001</v>
      </c>
      <c r="V21" s="32">
        <f t="shared" si="51"/>
        <v>136.48473000000001</v>
      </c>
      <c r="W21" s="32">
        <f t="shared" si="51"/>
        <v>0</v>
      </c>
      <c r="X21" s="32"/>
      <c r="Y21" s="32"/>
      <c r="Z21" s="32">
        <f t="shared" si="51"/>
        <v>140.38681050000002</v>
      </c>
      <c r="AA21" s="32">
        <f t="shared" si="51"/>
        <v>151.70781600000004</v>
      </c>
      <c r="AB21" s="32">
        <f t="shared" si="51"/>
        <v>184.25438550000004</v>
      </c>
      <c r="AC21" s="32">
        <f t="shared" si="51"/>
        <v>0</v>
      </c>
      <c r="AD21" s="32"/>
      <c r="AE21" s="32"/>
      <c r="AF21" s="32">
        <f t="shared" si="51"/>
        <v>189.52219417500004</v>
      </c>
      <c r="AG21" s="32">
        <f t="shared" si="51"/>
        <v>204.80555160000006</v>
      </c>
      <c r="AH21" s="32">
        <f t="shared" si="51"/>
        <v>248.74342042500004</v>
      </c>
      <c r="AI21" s="32">
        <f t="shared" si="51"/>
        <v>0</v>
      </c>
      <c r="AJ21" s="32"/>
      <c r="AK21" s="32"/>
      <c r="AL21" s="32">
        <f t="shared" si="51"/>
        <v>255.85496213625007</v>
      </c>
      <c r="AM21" s="32">
        <f t="shared" si="51"/>
        <v>276.4874946600001</v>
      </c>
      <c r="AN21" s="32">
        <f t="shared" ref="AN21" si="52">AN22*AN12</f>
        <v>335.8036175737501</v>
      </c>
      <c r="AO21" s="32">
        <f t="shared" ref="AO21" si="53">AO22*AO12</f>
        <v>0</v>
      </c>
      <c r="AQ21" s="32">
        <f t="shared" ref="AQ21" si="54">AQ22*AQ12</f>
        <v>0</v>
      </c>
      <c r="AR21" s="32">
        <f t="shared" ref="AR21" si="55">AR22*AR12</f>
        <v>345.40419888393762</v>
      </c>
      <c r="AS21" s="32">
        <f t="shared" ref="AS21" si="56">AS22*AS12</f>
        <v>373.25811779100019</v>
      </c>
      <c r="AT21" s="32">
        <f t="shared" ref="AT21" si="57">AT22*AT12</f>
        <v>453.33488372456264</v>
      </c>
      <c r="AV21" s="32"/>
      <c r="AW21" s="32"/>
    </row>
    <row r="22" spans="1:49">
      <c r="A22" s="22" t="s">
        <v>138</v>
      </c>
      <c r="D22" s="33">
        <f>D21/D12</f>
        <v>5.280563260081076E-2</v>
      </c>
      <c r="E22" s="33"/>
      <c r="F22" s="33"/>
      <c r="G22" s="33"/>
      <c r="H22" s="33">
        <f t="shared" ref="H22:P22" si="58">H21/H12</f>
        <v>0.36879496402877693</v>
      </c>
      <c r="I22" s="33">
        <f t="shared" si="58"/>
        <v>0.51994301994301995</v>
      </c>
      <c r="J22" s="33">
        <f t="shared" si="58"/>
        <v>0.54806403280498384</v>
      </c>
      <c r="K22" s="33"/>
      <c r="L22" s="33"/>
      <c r="M22" s="33"/>
      <c r="N22" s="33">
        <f t="shared" si="58"/>
        <v>0.54619381070702511</v>
      </c>
      <c r="O22" s="33">
        <f t="shared" si="58"/>
        <v>0.52341137123745818</v>
      </c>
      <c r="P22" s="33">
        <f t="shared" si="58"/>
        <v>0.56324938328265739</v>
      </c>
      <c r="T22" s="31">
        <v>0.57999999999999996</v>
      </c>
      <c r="U22" s="31">
        <v>0.57999999999999996</v>
      </c>
      <c r="V22" s="31">
        <v>0.57999999999999996</v>
      </c>
      <c r="W22" s="31">
        <v>0.57999999999999996</v>
      </c>
      <c r="X22" s="31"/>
      <c r="Y22" s="31"/>
      <c r="Z22" s="31">
        <v>0.57999999999999996</v>
      </c>
      <c r="AA22" s="31">
        <v>0.57999999999999996</v>
      </c>
      <c r="AB22" s="31">
        <v>0.57999999999999996</v>
      </c>
      <c r="AC22" s="31">
        <v>0.57999999999999996</v>
      </c>
      <c r="AD22" s="31"/>
      <c r="AE22" s="31"/>
      <c r="AF22" s="31">
        <v>0.57999999999999996</v>
      </c>
      <c r="AG22" s="31">
        <v>0.57999999999999996</v>
      </c>
      <c r="AH22" s="31">
        <v>0.57999999999999996</v>
      </c>
      <c r="AI22" s="31">
        <v>0.57999999999999996</v>
      </c>
      <c r="AJ22" s="31"/>
      <c r="AK22" s="31"/>
      <c r="AL22" s="31">
        <v>0.57999999999999996</v>
      </c>
      <c r="AM22" s="31">
        <v>0.57999999999999996</v>
      </c>
      <c r="AN22" s="31">
        <v>0.57999999999999996</v>
      </c>
      <c r="AO22" s="31">
        <v>0.57999999999999996</v>
      </c>
      <c r="AQ22" s="31">
        <v>0.57999999999999996</v>
      </c>
      <c r="AR22" s="31">
        <v>0.57999999999999996</v>
      </c>
      <c r="AS22" s="31">
        <v>0.57999999999999996</v>
      </c>
      <c r="AT22" s="31">
        <v>0.57999999999999996</v>
      </c>
      <c r="AV22" s="31"/>
      <c r="AW22" s="31"/>
    </row>
    <row r="25" spans="1:49">
      <c r="A25" s="22" t="s">
        <v>140</v>
      </c>
      <c r="D25" s="22">
        <f>D21+D18</f>
        <v>28.88</v>
      </c>
      <c r="H25" s="22">
        <f>H21+H18</f>
        <v>92.91</v>
      </c>
      <c r="I25" s="22">
        <f t="shared" ref="I25:J25" si="59">I21+I18</f>
        <v>138.72999999999999</v>
      </c>
      <c r="J25" s="22">
        <f t="shared" si="59"/>
        <v>163.45999999999998</v>
      </c>
      <c r="N25" s="22">
        <f>N21+N18</f>
        <v>204.29000000000002</v>
      </c>
      <c r="O25" s="22">
        <f t="shared" ref="O25:P25" si="60">O21+O18</f>
        <v>218.37</v>
      </c>
      <c r="P25" s="22">
        <f t="shared" si="60"/>
        <v>223.89</v>
      </c>
      <c r="T25" s="32">
        <f>T21+T18</f>
        <v>261.13891000000001</v>
      </c>
      <c r="U25" s="32">
        <f t="shared" ref="U25:AO25" si="61">U21+U18</f>
        <v>287.39464000000004</v>
      </c>
      <c r="V25" s="32">
        <f t="shared" si="61"/>
        <v>300.73608999999999</v>
      </c>
      <c r="W25" s="32">
        <f t="shared" si="61"/>
        <v>0</v>
      </c>
      <c r="X25" s="32"/>
      <c r="Y25" s="32"/>
      <c r="Z25" s="32">
        <f t="shared" si="61"/>
        <v>336.82266049999998</v>
      </c>
      <c r="AA25" s="32">
        <f t="shared" si="61"/>
        <v>370.48091600000009</v>
      </c>
      <c r="AB25" s="32">
        <f t="shared" si="61"/>
        <v>389.56858550000004</v>
      </c>
      <c r="AC25" s="32">
        <f t="shared" si="61"/>
        <v>0</v>
      </c>
      <c r="AD25" s="32"/>
      <c r="AE25" s="32"/>
      <c r="AF25" s="32">
        <f t="shared" si="61"/>
        <v>435.06700667500002</v>
      </c>
      <c r="AG25" s="32">
        <f t="shared" si="61"/>
        <v>478.27192660000009</v>
      </c>
      <c r="AH25" s="32">
        <f t="shared" si="61"/>
        <v>505.38617042500005</v>
      </c>
      <c r="AI25" s="32">
        <f t="shared" si="61"/>
        <v>0</v>
      </c>
      <c r="AJ25" s="32"/>
      <c r="AK25" s="32"/>
      <c r="AL25" s="32">
        <f t="shared" si="61"/>
        <v>562.78597776125002</v>
      </c>
      <c r="AM25" s="32">
        <f t="shared" si="61"/>
        <v>618.32046341000012</v>
      </c>
      <c r="AN25" s="32">
        <f t="shared" si="61"/>
        <v>656.60705507375008</v>
      </c>
      <c r="AO25" s="32">
        <f t="shared" si="61"/>
        <v>0</v>
      </c>
      <c r="AQ25" s="32">
        <f t="shared" ref="AQ25:AW25" si="62">AQ21+AQ18</f>
        <v>0</v>
      </c>
      <c r="AR25" s="32">
        <f t="shared" si="62"/>
        <v>729.06796841518758</v>
      </c>
      <c r="AS25" s="32">
        <f t="shared" si="62"/>
        <v>800.5493287285002</v>
      </c>
      <c r="AT25" s="32">
        <f t="shared" si="62"/>
        <v>854.33918059956261</v>
      </c>
      <c r="AV25" s="32"/>
      <c r="AW25" s="32"/>
    </row>
    <row r="27" spans="1:49">
      <c r="A27" s="22" t="s">
        <v>141</v>
      </c>
      <c r="T27" s="32">
        <f>T25*4</f>
        <v>1044.55564</v>
      </c>
      <c r="U27" s="32">
        <f t="shared" ref="U27:AO27" si="63">U25*4</f>
        <v>1149.5785600000002</v>
      </c>
      <c r="V27" s="32">
        <f t="shared" si="63"/>
        <v>1202.94436</v>
      </c>
      <c r="W27" s="32">
        <f t="shared" si="63"/>
        <v>0</v>
      </c>
      <c r="X27" s="32"/>
      <c r="Y27" s="32"/>
      <c r="Z27" s="32">
        <f t="shared" si="63"/>
        <v>1347.2906419999999</v>
      </c>
      <c r="AA27" s="32">
        <f t="shared" si="63"/>
        <v>1481.9236640000004</v>
      </c>
      <c r="AB27" s="32">
        <f t="shared" si="63"/>
        <v>1558.2743420000002</v>
      </c>
      <c r="AC27" s="32">
        <f t="shared" si="63"/>
        <v>0</v>
      </c>
      <c r="AD27" s="32"/>
      <c r="AE27" s="32"/>
      <c r="AF27" s="32">
        <f t="shared" si="63"/>
        <v>1740.2680267000001</v>
      </c>
      <c r="AG27" s="32">
        <f t="shared" si="63"/>
        <v>1913.0877064000003</v>
      </c>
      <c r="AH27" s="32">
        <f t="shared" si="63"/>
        <v>2021.5446817000002</v>
      </c>
      <c r="AI27" s="32">
        <f t="shared" si="63"/>
        <v>0</v>
      </c>
      <c r="AJ27" s="32"/>
      <c r="AK27" s="32"/>
      <c r="AL27" s="32">
        <f t="shared" si="63"/>
        <v>2251.1439110450001</v>
      </c>
      <c r="AM27" s="32">
        <f t="shared" si="63"/>
        <v>2473.2818536400005</v>
      </c>
      <c r="AN27" s="32">
        <f t="shared" si="63"/>
        <v>2626.4282202950003</v>
      </c>
      <c r="AO27" s="32">
        <f t="shared" si="63"/>
        <v>0</v>
      </c>
      <c r="AQ27" s="32">
        <f t="shared" ref="AQ27:AW27" si="64">AQ25*4</f>
        <v>0</v>
      </c>
      <c r="AR27" s="32">
        <f t="shared" si="64"/>
        <v>2916.2718736607503</v>
      </c>
      <c r="AS27" s="32">
        <f t="shared" si="64"/>
        <v>3202.1973149140008</v>
      </c>
      <c r="AT27" s="32">
        <f t="shared" si="64"/>
        <v>3417.3567223982504</v>
      </c>
      <c r="AV27" s="32"/>
      <c r="AW27" s="32"/>
    </row>
    <row r="31" spans="1:49">
      <c r="A31" s="22" t="s">
        <v>129</v>
      </c>
      <c r="D31" s="22">
        <v>-60.85</v>
      </c>
      <c r="H31" s="22">
        <v>-50.77</v>
      </c>
      <c r="I31" s="22">
        <v>-48.92</v>
      </c>
      <c r="J31" s="22">
        <v>-57.15</v>
      </c>
      <c r="N31" s="22">
        <v>-60.6</v>
      </c>
      <c r="O31" s="22">
        <v>-59.89</v>
      </c>
      <c r="P31" s="22">
        <v>-59.84</v>
      </c>
    </row>
    <row r="32" spans="1:49">
      <c r="A32" s="22" t="s">
        <v>130</v>
      </c>
      <c r="D32" s="22">
        <v>-60.41</v>
      </c>
      <c r="H32" s="22">
        <v>-58.22</v>
      </c>
      <c r="I32" s="22">
        <v>-61.1</v>
      </c>
      <c r="J32" s="22">
        <v>-107.13</v>
      </c>
      <c r="N32" s="22">
        <v>-63.98</v>
      </c>
      <c r="O32" s="22">
        <v>-71.89</v>
      </c>
      <c r="P32" s="22">
        <v>-71.150000000000006</v>
      </c>
    </row>
    <row r="33" spans="1:16">
      <c r="A33" s="22" t="s">
        <v>131</v>
      </c>
      <c r="D33" s="22">
        <v>-51.76</v>
      </c>
      <c r="H33" s="22">
        <v>-54.11</v>
      </c>
      <c r="I33" s="22">
        <v>-127.85</v>
      </c>
      <c r="J33" s="22">
        <v>-846.96</v>
      </c>
      <c r="N33" s="22">
        <v>-193.73</v>
      </c>
      <c r="O33" s="22">
        <v>-232.74</v>
      </c>
      <c r="P33" s="22">
        <v>-184.84</v>
      </c>
    </row>
    <row r="34" spans="1:16">
      <c r="A34" s="25" t="s">
        <v>132</v>
      </c>
    </row>
    <row r="35" spans="1:16">
      <c r="A35" s="25"/>
    </row>
    <row r="36" spans="1:16">
      <c r="A36" s="25"/>
    </row>
    <row r="37" spans="1:16">
      <c r="A37" s="23" t="s">
        <v>1</v>
      </c>
    </row>
    <row r="38" spans="1:16">
      <c r="A38" s="22" t="s">
        <v>133</v>
      </c>
      <c r="D38" s="22">
        <v>79.19</v>
      </c>
      <c r="H38" s="22">
        <v>109.78</v>
      </c>
      <c r="I38" s="22">
        <v>124.99</v>
      </c>
      <c r="J38" s="22">
        <v>156.34</v>
      </c>
      <c r="N38" s="22">
        <v>198.45</v>
      </c>
      <c r="O38" s="22">
        <v>199.93</v>
      </c>
      <c r="P38" s="22">
        <v>227.29</v>
      </c>
    </row>
    <row r="39" spans="1:16">
      <c r="A39" s="22" t="s">
        <v>134</v>
      </c>
      <c r="D39" s="22">
        <v>29.77</v>
      </c>
      <c r="H39" s="22">
        <v>28.98</v>
      </c>
      <c r="I39" s="22">
        <v>30.03</v>
      </c>
      <c r="J39" s="22">
        <v>35.43</v>
      </c>
      <c r="N39" s="22">
        <v>34.39</v>
      </c>
      <c r="O39" s="22">
        <v>39.94</v>
      </c>
      <c r="P39" s="22">
        <v>47.91</v>
      </c>
    </row>
    <row r="40" spans="1:16">
      <c r="A40" s="22" t="s">
        <v>135</v>
      </c>
      <c r="D40" s="22">
        <v>16.93</v>
      </c>
      <c r="H40" s="22">
        <v>25.73</v>
      </c>
      <c r="I40" s="22">
        <v>29.63</v>
      </c>
      <c r="J40" s="22">
        <v>23.21</v>
      </c>
      <c r="N40" s="22">
        <v>21.09</v>
      </c>
      <c r="O40" s="22">
        <v>19.09</v>
      </c>
    </row>
    <row r="41" spans="1:16">
      <c r="A41" s="22" t="s">
        <v>136</v>
      </c>
      <c r="D41" s="22">
        <v>64.66</v>
      </c>
      <c r="H41" s="22">
        <v>64.849999999999994</v>
      </c>
      <c r="I41" s="22">
        <v>67.23</v>
      </c>
      <c r="J41" s="22">
        <v>97.6</v>
      </c>
      <c r="N41" s="22">
        <v>87.31</v>
      </c>
      <c r="O41" s="22">
        <v>116.69</v>
      </c>
      <c r="P41" s="22">
        <v>116.95</v>
      </c>
    </row>
    <row r="44" spans="1:16">
      <c r="A44" s="23" t="s">
        <v>58</v>
      </c>
    </row>
    <row r="45" spans="1:16">
      <c r="A45" s="22" t="s">
        <v>133</v>
      </c>
      <c r="I45" s="22">
        <v>13.53</v>
      </c>
    </row>
    <row r="46" spans="1:16">
      <c r="A46" s="22" t="s">
        <v>134</v>
      </c>
      <c r="I46" s="22">
        <v>13.19</v>
      </c>
    </row>
    <row r="47" spans="1:16">
      <c r="A47" s="22" t="s">
        <v>136</v>
      </c>
      <c r="I47" s="22">
        <v>2.67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 GAAP</vt:lpstr>
      <vt:lpstr>P&amp;L Annual</vt:lpstr>
      <vt:lpstr>BS</vt:lpstr>
      <vt:lpstr>CFS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2022-04-03T19:39:02Z</dcterms:created>
  <dcterms:modified xsi:type="dcterms:W3CDTF">2022-04-04T22:04:41Z</dcterms:modified>
</cp:coreProperties>
</file>