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2CC7E79-57A9-C242-9A4C-8294988DD35E}" xr6:coauthVersionLast="47" xr6:coauthVersionMax="47" xr10:uidLastSave="{00000000-0000-0000-0000-000000000000}"/>
  <bookViews>
    <workbookView xWindow="740" yWindow="760" windowWidth="27640" windowHeight="1694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 s="1"/>
  <c r="C52" i="2"/>
  <c r="C53" i="2" s="1"/>
  <c r="D50" i="2"/>
  <c r="C50" i="2"/>
  <c r="F50" i="2"/>
  <c r="E50" i="2"/>
  <c r="D46" i="2"/>
  <c r="C46" i="2"/>
  <c r="C44" i="2"/>
  <c r="D44" i="2"/>
  <c r="D35" i="2"/>
  <c r="D38" i="2" s="1"/>
  <c r="C35" i="2"/>
  <c r="C38" i="2" s="1"/>
  <c r="F35" i="2"/>
  <c r="E35" i="2"/>
  <c r="D20" i="2"/>
  <c r="D24" i="2" s="1"/>
  <c r="E20" i="2"/>
  <c r="E24" i="2" s="1"/>
  <c r="F20" i="2"/>
  <c r="F24" i="2" s="1"/>
  <c r="C20" i="2"/>
  <c r="C24" i="2" s="1"/>
  <c r="F38" i="2"/>
  <c r="E38" i="2"/>
  <c r="F52" i="2" l="1"/>
  <c r="F53" i="2"/>
  <c r="E52" i="2"/>
  <c r="E53" i="2" s="1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  <author>tc={F2C85E34-6D0B-6D47-87DF-E4076E35E538}</author>
  </authors>
  <commentList>
    <comment ref="C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44" authorId="2" shapeId="0" xr:uid="{F2C85E34-6D0B-6D47-87DF-E4076E35E538}">
      <text>
        <t>[Threaded comment]
Your version of Excel allows you to read this threaded comment; however, any edits to it will get removed if the file is opened in a newer version of Excel. Learn more: https://go.microsoft.com/fwlink/?linkid=870924
Comment:
    40-1 Reverse Split 1 Dec calendar ‘22</t>
      </text>
    </comment>
  </commentList>
</comments>
</file>

<file path=xl/sharedStrings.xml><?xml version="1.0" encoding="utf-8"?>
<sst xmlns="http://schemas.openxmlformats.org/spreadsheetml/2006/main" count="115" uniqueCount="108">
  <si>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</si>
  <si>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</si>
  <si>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</si>
  <si>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</si>
  <si>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</si>
  <si>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</si>
  <si>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</si>
  <si>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</si>
  <si>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</si>
  <si>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</si>
  <si>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</si>
  <si>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</si>
  <si>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</si>
  <si>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</si>
  <si>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</si>
  <si>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</si>
  <si>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</si>
  <si>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</si>
  <si>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</si>
  <si>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</si>
  <si>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</si>
  <si>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</si>
  <si>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</si>
  <si>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</si>
  <si>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</si>
  <si>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</si>
  <si>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</si>
  <si>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</si>
  <si>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</si>
  <si>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</si>
  <si>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</si>
  <si>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</si>
  <si>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</si>
  <si>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</si>
  <si>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</si>
  <si>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</si>
  <si>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</si>
  <si>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</si>
  <si>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</si>
  <si>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</si>
  <si>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</si>
  <si>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</si>
  <si>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</si>
  <si>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</si>
  <si>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</si>
  <si>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</si>
  <si>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</si>
  <si>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</si>
  <si>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</si>
  <si>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</si>
  <si>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</si>
  <si>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</si>
  <si>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</si>
  <si>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</si>
  <si>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</si>
  <si>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</si>
  <si>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</si>
  <si>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</si>
  <si>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</si>
  <si>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</si>
  <si>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</si>
  <si>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</si>
  <si>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</si>
  <si>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</si>
  <si>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</si>
  <si>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</si>
  <si>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</si>
  <si>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</si>
  <si>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</si>
  <si>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</si>
  <si>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</si>
  <si>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</si>
  <si>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</si>
  <si>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</si>
  <si>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</si>
  <si>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</si>
  <si>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</si>
  <si>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</si>
  <si>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</si>
  <si>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</si>
  <si>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</si>
  <si>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</si>
  <si>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</si>
  <si>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</si>
  <si>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</si>
  <si>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</si>
  <si>
    <t xml:space="preserve">Consolidated Statements of Cash Flows </t>
  </si>
  <si>
    <t>Net Income</t>
  </si>
  <si>
    <t xml:space="preserve">Adjustments to reconcile net income  to net cash </t>
  </si>
  <si>
    <t>Acquired in-process reseach &amp; development</t>
  </si>
  <si>
    <t>Stock-based compensation</t>
  </si>
  <si>
    <t>Depreciation &amp; amortization</t>
  </si>
  <si>
    <t>Impairment of property &amp; equipment</t>
  </si>
  <si>
    <t>Amortization of of operating lease righ-of-use asset</t>
  </si>
  <si>
    <t>Amortization of debt discount</t>
  </si>
  <si>
    <t>Loss (gain) on sals and disposal of property &amp; equipment</t>
  </si>
  <si>
    <t>Chaqnges in fair value of derivative liabilities</t>
  </si>
  <si>
    <t>Gain on extinguishment of PPP debt</t>
  </si>
  <si>
    <t>Loss on extinguishment of term debt</t>
  </si>
  <si>
    <t>Changes in operating assets &amp; liabilities</t>
  </si>
  <si>
    <t>Prepaid expenses &amp; other assets</t>
  </si>
  <si>
    <t>Accrued expenses</t>
  </si>
  <si>
    <t>Merger related costs paid</t>
  </si>
  <si>
    <t>Net cash from operating activities</t>
  </si>
  <si>
    <t>Marketable securities</t>
  </si>
  <si>
    <t>Derivative liabilities</t>
  </si>
  <si>
    <t>Taxes payable</t>
  </si>
  <si>
    <t>Accumulated other comprehensive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</si>
</sst>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  <xf numFmtId="0" fontId="5" fillId="0" borderId="0" xfId="2"/>
    <xf numFmtId="0" fontId="0" fillId="6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5-17T12:57:04.26" personId="{AF54F59E-AD96-AD40-AAAB-E41AF7A507FF}" id="{0A10EB07-B296-FB40-B79B-E498924ABC62}">
    <text>Split Adjusted 40/1</text>
  </threadedComment>
  <threadedComment ref="D10" dT="2023-05-17T12:57:34.94" personId="{AF54F59E-AD96-AD40-AAAB-E41AF7A507FF}" id="{1AEF2BC5-7045-1C4A-865C-7F0BB084F9B3}">
    <text>Split Adjusted 40/1</text>
  </threadedComment>
  <threadedComment ref="D44" dT="2023-05-18T18:58:41.60" personId="{AF54F59E-AD96-AD40-AAAB-E41AF7A507FF}" id="{F2C85E34-6D0B-6D47-87DF-E4076E35E538}">
    <text>40-1 Reverse Split 1 Dec calendar ‘22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topLeftCell="A6" workbookViewId="0">
      <selection activeCell="B22" sqref="B22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84</v>
      </c>
    </row>
    <row r="19" spans="2:2" x14ac:dyDescent="0.2">
      <c r="B19" s="23" t="s">
        <v>85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H74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C56" sqref="C56"/>
    </sheetView>
  </sheetViews>
  <sheetFormatPr baseColWidth="10" defaultRowHeight="16" x14ac:dyDescent="0.2"/>
  <cols>
    <col min="1" max="1" width="30.5" customWidth="1"/>
    <col min="3" max="3" width="14" bestFit="1" customWidth="1"/>
    <col min="4" max="6" width="13" bestFit="1" customWidth="1"/>
  </cols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3" spans="1:8" x14ac:dyDescent="0.2">
      <c r="A3" t="s">
        <v>50</v>
      </c>
    </row>
    <row r="4" spans="1:8" x14ac:dyDescent="0.2">
      <c r="A4" t="s">
        <v>38</v>
      </c>
      <c r="C4">
        <v>26349</v>
      </c>
      <c r="D4">
        <v>14590</v>
      </c>
      <c r="E4">
        <v>22899</v>
      </c>
      <c r="F4">
        <v>23727</v>
      </c>
    </row>
    <row r="5" spans="1:8" x14ac:dyDescent="0.2">
      <c r="A5" t="s">
        <v>39</v>
      </c>
      <c r="C5">
        <v>24206</v>
      </c>
      <c r="D5">
        <v>14847</v>
      </c>
      <c r="E5">
        <v>20449</v>
      </c>
      <c r="F5">
        <v>10692</v>
      </c>
    </row>
    <row r="6" spans="1:8" x14ac:dyDescent="0.2">
      <c r="A6" t="s">
        <v>40</v>
      </c>
      <c r="E6">
        <v>22670</v>
      </c>
    </row>
    <row r="7" spans="1:8" x14ac:dyDescent="0.2">
      <c r="A7" t="s">
        <v>47</v>
      </c>
      <c r="D7">
        <v>4018</v>
      </c>
    </row>
    <row r="8" spans="1:8" x14ac:dyDescent="0.2">
      <c r="A8" t="s">
        <v>41</v>
      </c>
      <c r="C8">
        <v>319</v>
      </c>
      <c r="D8">
        <v>1122</v>
      </c>
      <c r="E8">
        <v>709</v>
      </c>
      <c r="F8">
        <v>1646</v>
      </c>
    </row>
    <row r="10" spans="1:8" x14ac:dyDescent="0.2">
      <c r="A10" t="s">
        <v>42</v>
      </c>
      <c r="C10" s="21">
        <f>38063173/40</f>
        <v>951579.32499999995</v>
      </c>
      <c r="D10" s="21">
        <f>40124953/40</f>
        <v>1003123.825</v>
      </c>
      <c r="E10" s="21">
        <v>1749071</v>
      </c>
      <c r="F10" s="21">
        <v>2166311</v>
      </c>
    </row>
    <row r="12" spans="1:8" x14ac:dyDescent="0.2">
      <c r="A12" s="12" t="s">
        <v>51</v>
      </c>
      <c r="E12" s="22"/>
    </row>
    <row r="13" spans="1:8" x14ac:dyDescent="0.2">
      <c r="A13" s="12" t="s">
        <v>52</v>
      </c>
    </row>
    <row r="14" spans="1:8" x14ac:dyDescent="0.2">
      <c r="A14" s="12"/>
    </row>
    <row r="15" spans="1:8" x14ac:dyDescent="0.2">
      <c r="A15" s="12" t="s">
        <v>53</v>
      </c>
    </row>
    <row r="16" spans="1:8" x14ac:dyDescent="0.2">
      <c r="A16" t="s">
        <v>54</v>
      </c>
      <c r="C16">
        <v>22493</v>
      </c>
      <c r="D16">
        <v>24668</v>
      </c>
      <c r="E16">
        <v>42268</v>
      </c>
      <c r="F16">
        <v>19207</v>
      </c>
    </row>
    <row r="17" spans="1:6" x14ac:dyDescent="0.2">
      <c r="A17" s="20" t="s">
        <v>104</v>
      </c>
      <c r="C17">
        <v>33783</v>
      </c>
    </row>
    <row r="18" spans="1:6" x14ac:dyDescent="0.2">
      <c r="A18" t="s">
        <v>56</v>
      </c>
      <c r="C18">
        <v>43</v>
      </c>
      <c r="D18">
        <v>56</v>
      </c>
      <c r="E18">
        <v>299</v>
      </c>
      <c r="F18">
        <v>261</v>
      </c>
    </row>
    <row r="19" spans="1:6" x14ac:dyDescent="0.2">
      <c r="A19" t="s">
        <v>55</v>
      </c>
      <c r="C19">
        <v>1390</v>
      </c>
      <c r="D19">
        <v>1169</v>
      </c>
      <c r="E19">
        <v>913</v>
      </c>
      <c r="F19">
        <v>661</v>
      </c>
    </row>
    <row r="20" spans="1:6" x14ac:dyDescent="0.2">
      <c r="A20" t="s">
        <v>57</v>
      </c>
      <c r="C20">
        <f>C16+C18+C19+C17</f>
        <v>57709</v>
      </c>
      <c r="D20">
        <f t="shared" ref="D20:F20" si="0">D16+D18+D19+D17</f>
        <v>25893</v>
      </c>
      <c r="E20">
        <f t="shared" si="0"/>
        <v>43480</v>
      </c>
      <c r="F20">
        <f t="shared" si="0"/>
        <v>20129</v>
      </c>
    </row>
    <row r="21" spans="1:6" x14ac:dyDescent="0.2">
      <c r="A21" t="s">
        <v>58</v>
      </c>
      <c r="C21">
        <v>201</v>
      </c>
      <c r="D21">
        <v>133</v>
      </c>
      <c r="E21">
        <v>216</v>
      </c>
      <c r="F21">
        <v>169</v>
      </c>
    </row>
    <row r="22" spans="1:6" x14ac:dyDescent="0.2">
      <c r="A22" t="s">
        <v>59</v>
      </c>
      <c r="C22">
        <v>924</v>
      </c>
      <c r="D22">
        <v>421</v>
      </c>
      <c r="E22">
        <v>1443</v>
      </c>
      <c r="F22">
        <v>825</v>
      </c>
    </row>
    <row r="23" spans="1:6" x14ac:dyDescent="0.2">
      <c r="A23" t="s">
        <v>60</v>
      </c>
      <c r="C23">
        <v>113</v>
      </c>
      <c r="D23">
        <v>30</v>
      </c>
    </row>
    <row r="24" spans="1:6" x14ac:dyDescent="0.2">
      <c r="A24" t="s">
        <v>61</v>
      </c>
      <c r="C24">
        <f>C20+C21+C22+C23</f>
        <v>58947</v>
      </c>
      <c r="D24">
        <f>D20+D21+D22+D23</f>
        <v>26477</v>
      </c>
      <c r="E24">
        <f t="shared" ref="D24:E24" si="1">E20+E21+E22+E23</f>
        <v>45139</v>
      </c>
      <c r="F24">
        <f>F20+F21+F22+F23</f>
        <v>21123</v>
      </c>
    </row>
    <row r="26" spans="1:6" x14ac:dyDescent="0.2">
      <c r="A26" s="12" t="s">
        <v>62</v>
      </c>
    </row>
    <row r="27" spans="1:6" x14ac:dyDescent="0.2">
      <c r="A27" s="12" t="s">
        <v>63</v>
      </c>
    </row>
    <row r="28" spans="1:6" x14ac:dyDescent="0.2">
      <c r="A28" t="s">
        <v>64</v>
      </c>
      <c r="C28">
        <v>1871</v>
      </c>
      <c r="D28">
        <v>481</v>
      </c>
      <c r="E28">
        <v>1379</v>
      </c>
      <c r="F28">
        <v>3020</v>
      </c>
    </row>
    <row r="29" spans="1:6" x14ac:dyDescent="0.2">
      <c r="A29" t="s">
        <v>65</v>
      </c>
      <c r="C29">
        <v>4655</v>
      </c>
      <c r="D29">
        <v>2886</v>
      </c>
      <c r="E29">
        <v>4196</v>
      </c>
      <c r="F29">
        <v>2799</v>
      </c>
    </row>
    <row r="30" spans="1:6" x14ac:dyDescent="0.2">
      <c r="A30" t="s">
        <v>66</v>
      </c>
      <c r="C30">
        <v>4336</v>
      </c>
      <c r="D30">
        <v>5239</v>
      </c>
      <c r="F30">
        <v>3980</v>
      </c>
    </row>
    <row r="31" spans="1:6" x14ac:dyDescent="0.2">
      <c r="A31" t="s">
        <v>67</v>
      </c>
      <c r="C31">
        <v>403</v>
      </c>
      <c r="D31">
        <v>805</v>
      </c>
      <c r="E31">
        <v>3723</v>
      </c>
      <c r="F31">
        <v>12535</v>
      </c>
    </row>
    <row r="32" spans="1:6" x14ac:dyDescent="0.2">
      <c r="A32" t="s">
        <v>75</v>
      </c>
      <c r="C32">
        <v>499</v>
      </c>
      <c r="D32">
        <v>389</v>
      </c>
      <c r="E32">
        <v>657</v>
      </c>
      <c r="F32">
        <v>712</v>
      </c>
    </row>
    <row r="33" spans="1:6" x14ac:dyDescent="0.2">
      <c r="A33" t="s">
        <v>105</v>
      </c>
      <c r="F33">
        <v>45</v>
      </c>
    </row>
    <row r="34" spans="1:6" x14ac:dyDescent="0.2">
      <c r="A34" t="s">
        <v>106</v>
      </c>
      <c r="C34">
        <v>43</v>
      </c>
      <c r="D34">
        <v>38</v>
      </c>
    </row>
    <row r="35" spans="1:6" x14ac:dyDescent="0.2">
      <c r="A35" t="s">
        <v>76</v>
      </c>
      <c r="C35">
        <f>C28+C29+C30+C31+C32+C33+C34</f>
        <v>11807</v>
      </c>
      <c r="D35">
        <f>D28+D29+D30+D31+D32+D33+D34</f>
        <v>9838</v>
      </c>
      <c r="E35">
        <f>E28+E29+E30+E31+E32+E33+E34</f>
        <v>9955</v>
      </c>
      <c r="F35">
        <f>F28+F29+F30+F31+F32+F33+F34</f>
        <v>23091</v>
      </c>
    </row>
    <row r="36" spans="1:6" x14ac:dyDescent="0.2">
      <c r="A36" t="s">
        <v>68</v>
      </c>
      <c r="C36">
        <v>10502</v>
      </c>
      <c r="D36">
        <v>6376</v>
      </c>
      <c r="E36">
        <v>11996</v>
      </c>
      <c r="F36">
        <v>8557</v>
      </c>
    </row>
    <row r="37" spans="1:6" x14ac:dyDescent="0.2">
      <c r="A37" t="s">
        <v>69</v>
      </c>
      <c r="C37">
        <v>425</v>
      </c>
      <c r="D37">
        <v>33</v>
      </c>
      <c r="E37">
        <v>804</v>
      </c>
      <c r="F37">
        <v>135</v>
      </c>
    </row>
    <row r="38" spans="1:6" x14ac:dyDescent="0.2">
      <c r="A38" t="s">
        <v>70</v>
      </c>
      <c r="C38">
        <f>C35+C36+C37</f>
        <v>22734</v>
      </c>
      <c r="D38">
        <f>D35+D36+D37</f>
        <v>16247</v>
      </c>
      <c r="E38">
        <f>E35+E36+E37</f>
        <v>22755</v>
      </c>
      <c r="F38">
        <f>F35+F36+F37</f>
        <v>31783</v>
      </c>
    </row>
    <row r="41" spans="1:6" x14ac:dyDescent="0.2">
      <c r="A41" s="12" t="s">
        <v>71</v>
      </c>
    </row>
    <row r="42" spans="1:6" x14ac:dyDescent="0.2">
      <c r="A42" t="s">
        <v>72</v>
      </c>
    </row>
    <row r="43" spans="1:6" x14ac:dyDescent="0.2">
      <c r="A43" t="s">
        <v>73</v>
      </c>
      <c r="C43">
        <v>402</v>
      </c>
      <c r="D43">
        <v>404</v>
      </c>
      <c r="E43">
        <v>22</v>
      </c>
      <c r="F43">
        <v>22</v>
      </c>
    </row>
    <row r="44" spans="1:6" x14ac:dyDescent="0.2">
      <c r="A44" t="s">
        <v>74</v>
      </c>
      <c r="C44" s="21">
        <f>40030763/40</f>
        <v>1000769.075</v>
      </c>
      <c r="D44" s="21">
        <f>40157187/40</f>
        <v>1003929.675</v>
      </c>
      <c r="E44" s="21">
        <v>2166248</v>
      </c>
      <c r="F44" s="21">
        <v>2166356</v>
      </c>
    </row>
    <row r="45" spans="1:6" x14ac:dyDescent="0.2">
      <c r="A45" t="s">
        <v>77</v>
      </c>
      <c r="C45">
        <v>-1703</v>
      </c>
      <c r="D45">
        <v>-1828</v>
      </c>
      <c r="E45">
        <v>-2190</v>
      </c>
    </row>
    <row r="46" spans="1:6" x14ac:dyDescent="0.2">
      <c r="A46" t="s">
        <v>78</v>
      </c>
      <c r="C46" s="21">
        <f>174515/40</f>
        <v>4362.875</v>
      </c>
      <c r="D46" s="21">
        <f>193735/40</f>
        <v>4843.375</v>
      </c>
      <c r="E46" s="21">
        <v>10535</v>
      </c>
      <c r="F46" s="21"/>
    </row>
    <row r="47" spans="1:6" x14ac:dyDescent="0.2">
      <c r="A47" t="s">
        <v>79</v>
      </c>
      <c r="C47">
        <v>174515</v>
      </c>
      <c r="D47">
        <v>183250</v>
      </c>
      <c r="E47">
        <v>262875</v>
      </c>
      <c r="F47">
        <v>263706</v>
      </c>
    </row>
    <row r="48" spans="1:6" x14ac:dyDescent="0.2">
      <c r="A48" t="s">
        <v>107</v>
      </c>
      <c r="C48" s="21">
        <v>18</v>
      </c>
    </row>
    <row r="49" spans="1:6" x14ac:dyDescent="0.2">
      <c r="A49" t="s">
        <v>80</v>
      </c>
      <c r="C49">
        <v>-137019</v>
      </c>
      <c r="D49">
        <v>-171596</v>
      </c>
      <c r="E49">
        <v>-238323</v>
      </c>
      <c r="F49">
        <v>-274388</v>
      </c>
    </row>
    <row r="50" spans="1:6" x14ac:dyDescent="0.2">
      <c r="A50" t="s">
        <v>82</v>
      </c>
      <c r="C50">
        <f>C43+C47+C49+C45+C48</f>
        <v>36213</v>
      </c>
      <c r="D50">
        <f>D43+D47+D49+D45+D48</f>
        <v>10230</v>
      </c>
      <c r="E50">
        <f>E43+E47+E49+E45+E48</f>
        <v>22384</v>
      </c>
      <c r="F50">
        <f>F43+F47+F49+F45+F48</f>
        <v>-10660</v>
      </c>
    </row>
    <row r="52" spans="1:6" x14ac:dyDescent="0.2">
      <c r="A52" t="s">
        <v>81</v>
      </c>
      <c r="C52">
        <f>C50+C38</f>
        <v>58947</v>
      </c>
      <c r="D52">
        <f>D50+D38</f>
        <v>26477</v>
      </c>
      <c r="E52">
        <f>E50+E38</f>
        <v>45139</v>
      </c>
      <c r="F52">
        <f>F50+F38</f>
        <v>21123</v>
      </c>
    </row>
    <row r="53" spans="1:6" x14ac:dyDescent="0.2">
      <c r="A53" t="s">
        <v>83</v>
      </c>
      <c r="C53">
        <f>C24-C52</f>
        <v>0</v>
      </c>
      <c r="D53">
        <f>D24-D52</f>
        <v>0</v>
      </c>
      <c r="E53">
        <f>E24-E52</f>
        <v>0</v>
      </c>
      <c r="F53">
        <f>F24-F52</f>
        <v>0</v>
      </c>
    </row>
    <row r="55" spans="1:6" x14ac:dyDescent="0.2">
      <c r="A55" s="12" t="s">
        <v>86</v>
      </c>
    </row>
    <row r="56" spans="1:6" x14ac:dyDescent="0.2">
      <c r="A56" t="s">
        <v>87</v>
      </c>
      <c r="C56" s="24"/>
      <c r="D56" s="24"/>
      <c r="E56" s="24"/>
      <c r="F56" s="24"/>
    </row>
    <row r="57" spans="1:6" x14ac:dyDescent="0.2">
      <c r="A57" s="12" t="s">
        <v>88</v>
      </c>
    </row>
    <row r="58" spans="1:6" x14ac:dyDescent="0.2">
      <c r="A58" t="s">
        <v>89</v>
      </c>
    </row>
    <row r="59" spans="1:6" x14ac:dyDescent="0.2">
      <c r="A59" s="20" t="s">
        <v>90</v>
      </c>
    </row>
    <row r="60" spans="1:6" x14ac:dyDescent="0.2">
      <c r="A60" s="20" t="s">
        <v>91</v>
      </c>
    </row>
    <row r="61" spans="1:6" x14ac:dyDescent="0.2">
      <c r="A61" s="20" t="s">
        <v>92</v>
      </c>
    </row>
    <row r="62" spans="1:6" x14ac:dyDescent="0.2">
      <c r="A62" s="20" t="s">
        <v>93</v>
      </c>
    </row>
    <row r="63" spans="1:6" x14ac:dyDescent="0.2">
      <c r="A63" s="20" t="s">
        <v>94</v>
      </c>
    </row>
    <row r="64" spans="1:6" x14ac:dyDescent="0.2">
      <c r="A64" s="20" t="s">
        <v>95</v>
      </c>
    </row>
    <row r="65" spans="1:1" x14ac:dyDescent="0.2">
      <c r="A65" s="20" t="s">
        <v>96</v>
      </c>
    </row>
    <row r="66" spans="1:1" x14ac:dyDescent="0.2">
      <c r="A66" s="20" t="s">
        <v>97</v>
      </c>
    </row>
    <row r="67" spans="1:1" x14ac:dyDescent="0.2">
      <c r="A67" s="20" t="s">
        <v>98</v>
      </c>
    </row>
    <row r="68" spans="1:1" x14ac:dyDescent="0.2">
      <c r="A68" s="12" t="s">
        <v>99</v>
      </c>
    </row>
    <row r="69" spans="1:1" x14ac:dyDescent="0.2">
      <c r="A69" s="20" t="s">
        <v>100</v>
      </c>
    </row>
    <row r="70" spans="1:1" x14ac:dyDescent="0.2">
      <c r="A70" s="20" t="s">
        <v>64</v>
      </c>
    </row>
    <row r="71" spans="1:1" x14ac:dyDescent="0.2">
      <c r="A71" s="20" t="s">
        <v>101</v>
      </c>
    </row>
    <row r="72" spans="1:1" x14ac:dyDescent="0.2">
      <c r="A72" s="20" t="s">
        <v>102</v>
      </c>
    </row>
    <row r="73" spans="1:1" x14ac:dyDescent="0.2">
      <c r="A73" s="20" t="s">
        <v>69</v>
      </c>
    </row>
    <row r="74" spans="1:1" x14ac:dyDescent="0.2">
      <c r="A74" s="20" t="s">
        <v>103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topLeftCell="A76"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2023-05-18T19:03:35Z</dcterms:modified>
</cp:coreProperties>
</file>