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0487CB0A-BD49-ED44-8E45-9B0EA7BB986C}" xr6:coauthVersionLast="47" xr6:coauthVersionMax="47" xr10:uidLastSave="{00000000-0000-0000-0000-000000000000}"/>
  <bookViews>
    <workbookView xWindow="1500" yWindow="1320" windowWidth="27640" windowHeight="16940" activeTab="1" xr2:uid="{233F92D4-0F62-CE4C-83A4-0192E412111F}"/>
  </bookViews>
  <sheets>
    <sheet name="Main" sheetId="1" r:id="rId1"/>
    <sheet name="Model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2" l="1"/>
  <c r="E47" i="2"/>
  <c r="F50" i="2"/>
  <c r="E36" i="2"/>
  <c r="F33" i="2"/>
  <c r="E33" i="2"/>
  <c r="E49" i="2"/>
  <c r="E50" i="2" s="1"/>
  <c r="F36" i="2"/>
  <c r="F49" i="2" s="1"/>
  <c r="D19" i="2"/>
  <c r="D23" i="2" s="1"/>
  <c r="E19" i="2"/>
  <c r="E23" i="2" s="1"/>
  <c r="C19" i="2"/>
  <c r="C23" i="2" s="1"/>
  <c r="F19" i="2"/>
  <c r="F23" i="2" s="1"/>
  <c r="D10" i="2" l="1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tc={0A10EB07-B296-FB40-B79B-E498924ABC62}</author>
    <author>tc={1AEF2BC5-7045-1C4A-865C-7F0BB084F9B3}</author>
  </authors>
  <commentList>
    <comment ref="C10" authorId="0" shapeId="0" xr:uid="{0A10EB07-B296-FB40-B79B-E498924ABC62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D10" authorId="1" shapeId="0" xr:uid="{1AEF2BC5-7045-1C4A-865C-7F0BB084F9B3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</commentList>
</comments>
</file>

<file path=xl/sharedStrings.xml><?xml version="1.0" encoding="utf-8"?>
<sst xmlns="http://schemas.openxmlformats.org/spreadsheetml/2006/main" count="93" uniqueCount="88">
  <si>
    <t>ELOXX Pharmaceuticals, Inc.</t>
  </si>
  <si>
    <t>Indication</t>
  </si>
  <si>
    <t>Protein Restored</t>
  </si>
  <si>
    <t xml:space="preserve">Discovery </t>
  </si>
  <si>
    <t>Pipeline</t>
  </si>
  <si>
    <t>Collagen IV</t>
  </si>
  <si>
    <t>Collagen IIV/LAMB3</t>
  </si>
  <si>
    <t>APC</t>
  </si>
  <si>
    <t>CFTR</t>
  </si>
  <si>
    <t>Undisclosed</t>
  </si>
  <si>
    <t>Class 1 CF (Inhaled)</t>
  </si>
  <si>
    <t>Alport Syndrome (nonsense)</t>
  </si>
  <si>
    <t>REDB/JEB (nonsense)</t>
  </si>
  <si>
    <t>FAP (nonsense)</t>
  </si>
  <si>
    <t>Class 1 CF</t>
  </si>
  <si>
    <t>Tergeted oncology</t>
  </si>
  <si>
    <t>Alport syndrome</t>
  </si>
  <si>
    <t>Worldwide Cases</t>
  </si>
  <si>
    <t>Nonsense Mutation</t>
  </si>
  <si>
    <t>Phase</t>
  </si>
  <si>
    <t>II</t>
  </si>
  <si>
    <t xml:space="preserve">Next Reuslts </t>
  </si>
  <si>
    <t>1H23</t>
  </si>
  <si>
    <t>Lead Optimization</t>
  </si>
  <si>
    <t>IND-Enabling</t>
  </si>
  <si>
    <t>Phase I FIH</t>
  </si>
  <si>
    <t>Phase II</t>
  </si>
  <si>
    <t>Key Milestones</t>
  </si>
  <si>
    <t>Phase 3</t>
  </si>
  <si>
    <t>NDA</t>
  </si>
  <si>
    <t>PoC trial start 2H22</t>
  </si>
  <si>
    <t>IND Submission (2H22)</t>
  </si>
  <si>
    <t>IND preparation</t>
  </si>
  <si>
    <t>TBD</t>
  </si>
  <si>
    <t>ELX-02 (SC)</t>
  </si>
  <si>
    <t>ZKN0123 (oral)</t>
  </si>
  <si>
    <t>RMAs (oral)</t>
  </si>
  <si>
    <t>ELX-02 (inhaled)</t>
  </si>
  <si>
    <t>Research &amp; development</t>
  </si>
  <si>
    <t>General &amp; administrative</t>
  </si>
  <si>
    <t>In process research &amp; development</t>
  </si>
  <si>
    <t>Other Expense</t>
  </si>
  <si>
    <t>Basic shares outstanding</t>
  </si>
  <si>
    <t>FY19A</t>
  </si>
  <si>
    <t>FY20A</t>
  </si>
  <si>
    <t>FY21A</t>
  </si>
  <si>
    <t>FY22A</t>
  </si>
  <si>
    <t>Restructuring charges</t>
  </si>
  <si>
    <t>FY23E</t>
  </si>
  <si>
    <t>FY24E</t>
  </si>
  <si>
    <t>P&amp;L GAAP</t>
  </si>
  <si>
    <t>Consolidated Balance Sheets</t>
  </si>
  <si>
    <t>Assets</t>
  </si>
  <si>
    <t>Current Assets</t>
  </si>
  <si>
    <t>Cash &amp; cash equivalents</t>
  </si>
  <si>
    <t>Prepaid expenses &amp; other current assets</t>
  </si>
  <si>
    <t>Restricted cash</t>
  </si>
  <si>
    <t>Total current assets</t>
  </si>
  <si>
    <t>Net property &amp; equipment</t>
  </si>
  <si>
    <t>Operating lease right-of-use asset</t>
  </si>
  <si>
    <t>Other long-term assets</t>
  </si>
  <si>
    <t>Total assets</t>
  </si>
  <si>
    <t>Liabilities &amp; Stockholders equity</t>
  </si>
  <si>
    <t>Currrent liabilities</t>
  </si>
  <si>
    <t>Accounts payable</t>
  </si>
  <si>
    <t>Accured expenses</t>
  </si>
  <si>
    <t>Current portion of long-term debt</t>
  </si>
  <si>
    <t>Advances form collaboration partners</t>
  </si>
  <si>
    <t>Long-term debt</t>
  </si>
  <si>
    <t>Operating lease liabilities</t>
  </si>
  <si>
    <t>Total liabilities</t>
  </si>
  <si>
    <t>Stockholders' equity</t>
  </si>
  <si>
    <t xml:space="preserve">Preferred </t>
  </si>
  <si>
    <t>Commons</t>
  </si>
  <si>
    <t>Common shares outstanding</t>
  </si>
  <si>
    <t>Current portion of operating lease liabilities</t>
  </si>
  <si>
    <t>Deriviative liabilities</t>
  </si>
  <si>
    <t>Total current liabilities</t>
  </si>
  <si>
    <t>Common stock in treasury (at cost)</t>
  </si>
  <si>
    <t>Common shares in treasury</t>
  </si>
  <si>
    <t>Additional paid-in-capital</t>
  </si>
  <si>
    <t>Accumulated deficit</t>
  </si>
  <si>
    <t>Total liabilities &amp; stockholders' equity</t>
  </si>
  <si>
    <t>Total stockholders' equity</t>
  </si>
  <si>
    <t>Check</t>
  </si>
  <si>
    <t>SEC Edgar</t>
  </si>
  <si>
    <t xml:space="preserve">https://www.sec.gov/edgar/browse/?CIK=1035354&amp;owner=exclude </t>
  </si>
  <si>
    <t xml:space="preserve">Consolidated Statements of Cash Flows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</si>
</sst>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Font="1"/>
    <xf numFmtId="167" fontId="0" fillId="0" borderId="0" xfId="1" applyNumberFormat="1" applyFont="1"/>
    <xf numFmtId="43" fontId="0" fillId="0" borderId="0" xfId="0" applyNumberFormat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AF54F59E-AD96-AD40-AAAB-E41AF7A507FF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3-05-17T12:57:04.26" personId="{AF54F59E-AD96-AD40-AAAB-E41AF7A507FF}" id="{0A10EB07-B296-FB40-B79B-E498924ABC62}">
    <text>Split Adjusted 40/1</text>
  </threadedComment>
  <threadedComment ref="D10" dT="2023-05-17T12:57:34.94" personId="{AF54F59E-AD96-AD40-AAAB-E41AF7A507FF}" id="{1AEF2BC5-7045-1C4A-865C-7F0BB084F9B3}">
    <text>Split Adjusted 40/1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035354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184A-B12E-EE4E-A1B7-E63938A6B215}">
  <dimension ref="A1:K19"/>
  <sheetViews>
    <sheetView topLeftCell="A6" workbookViewId="0">
      <selection activeCell="B22" sqref="B22"/>
    </sheetView>
  </sheetViews>
  <sheetFormatPr baseColWidth="10" defaultRowHeight="16" x14ac:dyDescent="0.2"/>
  <cols>
    <col min="2" max="2" width="23.6640625" customWidth="1"/>
    <col min="3" max="3" width="18.33203125" customWidth="1"/>
  </cols>
  <sheetData>
    <row r="1" spans="1:11" ht="24" x14ac:dyDescent="0.3">
      <c r="A1" s="1" t="s">
        <v>0</v>
      </c>
    </row>
    <row r="4" spans="1:11" x14ac:dyDescent="0.2">
      <c r="B4" s="12" t="s">
        <v>4</v>
      </c>
    </row>
    <row r="5" spans="1:11" x14ac:dyDescent="0.2">
      <c r="B5" s="12" t="s">
        <v>1</v>
      </c>
      <c r="C5" t="s">
        <v>2</v>
      </c>
      <c r="D5" t="s">
        <v>3</v>
      </c>
      <c r="E5" t="s">
        <v>23</v>
      </c>
      <c r="F5" t="s">
        <v>24</v>
      </c>
      <c r="G5" t="s">
        <v>25</v>
      </c>
      <c r="H5" t="s">
        <v>26</v>
      </c>
      <c r="I5" t="s">
        <v>28</v>
      </c>
      <c r="J5" t="s">
        <v>29</v>
      </c>
      <c r="K5" t="s">
        <v>27</v>
      </c>
    </row>
    <row r="6" spans="1:11" x14ac:dyDescent="0.2">
      <c r="B6" s="9" t="s">
        <v>11</v>
      </c>
      <c r="C6" s="9" t="s">
        <v>5</v>
      </c>
      <c r="D6" s="13"/>
      <c r="E6" s="14"/>
      <c r="F6" s="14"/>
      <c r="G6" s="14" t="s">
        <v>34</v>
      </c>
      <c r="H6" s="3"/>
      <c r="I6" s="3"/>
      <c r="J6" s="4"/>
      <c r="K6" t="s">
        <v>30</v>
      </c>
    </row>
    <row r="7" spans="1:11" x14ac:dyDescent="0.2">
      <c r="B7" s="10" t="s">
        <v>12</v>
      </c>
      <c r="C7" s="10" t="s">
        <v>6</v>
      </c>
      <c r="D7" s="15"/>
      <c r="E7" s="16"/>
      <c r="F7" s="16" t="s">
        <v>35</v>
      </c>
      <c r="G7" s="5"/>
      <c r="H7" s="5"/>
      <c r="I7" s="5"/>
      <c r="J7" s="6"/>
      <c r="K7" t="s">
        <v>31</v>
      </c>
    </row>
    <row r="8" spans="1:11" x14ac:dyDescent="0.2">
      <c r="B8" s="10" t="s">
        <v>13</v>
      </c>
      <c r="C8" s="10" t="s">
        <v>7</v>
      </c>
      <c r="D8" s="15"/>
      <c r="E8" s="16"/>
      <c r="F8" s="16" t="s">
        <v>35</v>
      </c>
      <c r="G8" s="5"/>
      <c r="H8" s="5"/>
      <c r="I8" s="5"/>
      <c r="J8" s="6"/>
      <c r="K8" t="s">
        <v>32</v>
      </c>
    </row>
    <row r="9" spans="1:11" x14ac:dyDescent="0.2">
      <c r="B9" s="10" t="s">
        <v>14</v>
      </c>
      <c r="C9" s="10" t="s">
        <v>8</v>
      </c>
      <c r="D9" s="17" t="s">
        <v>36</v>
      </c>
      <c r="E9" s="5"/>
      <c r="F9" s="5"/>
      <c r="G9" s="5"/>
      <c r="H9" s="5"/>
      <c r="I9" s="5"/>
      <c r="J9" s="6"/>
    </row>
    <row r="10" spans="1:11" x14ac:dyDescent="0.2">
      <c r="B10" s="10" t="s">
        <v>15</v>
      </c>
      <c r="C10" s="10" t="s">
        <v>9</v>
      </c>
      <c r="D10" s="17" t="s">
        <v>36</v>
      </c>
      <c r="E10" s="5"/>
      <c r="F10" s="5"/>
      <c r="G10" s="5"/>
      <c r="H10" s="5"/>
      <c r="I10" s="5"/>
      <c r="J10" s="6"/>
    </row>
    <row r="11" spans="1:11" x14ac:dyDescent="0.2">
      <c r="B11" s="11" t="s">
        <v>10</v>
      </c>
      <c r="C11" s="11" t="s">
        <v>8</v>
      </c>
      <c r="D11" s="18"/>
      <c r="E11" s="19" t="s">
        <v>37</v>
      </c>
      <c r="F11" s="7"/>
      <c r="G11" s="7"/>
      <c r="H11" s="7"/>
      <c r="I11" s="7"/>
      <c r="J11" s="8"/>
      <c r="K11" t="s">
        <v>33</v>
      </c>
    </row>
    <row r="15" spans="1:11" x14ac:dyDescent="0.2">
      <c r="C15" t="s">
        <v>17</v>
      </c>
      <c r="D15" t="s">
        <v>18</v>
      </c>
      <c r="F15" t="s">
        <v>19</v>
      </c>
      <c r="G15" t="s">
        <v>21</v>
      </c>
    </row>
    <row r="16" spans="1:11" x14ac:dyDescent="0.2">
      <c r="B16" t="s">
        <v>16</v>
      </c>
      <c r="C16">
        <v>155000</v>
      </c>
      <c r="D16" s="2">
        <v>0.06</v>
      </c>
      <c r="F16" t="s">
        <v>20</v>
      </c>
      <c r="G16" t="s">
        <v>22</v>
      </c>
    </row>
    <row r="18" spans="2:2" x14ac:dyDescent="0.2">
      <c r="B18" t="s">
        <v>85</v>
      </c>
    </row>
    <row r="19" spans="2:2" x14ac:dyDescent="0.2">
      <c r="B19" s="23" t="s">
        <v>86</v>
      </c>
    </row>
  </sheetData>
  <hyperlinks>
    <hyperlink ref="B19" r:id="rId1" xr:uid="{B0C0087C-17CA-C147-98B2-2EA1B2D7DB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CD-32FC-5242-8CB9-09C4DDA90C5B}">
  <dimension ref="A1:H52"/>
  <sheetViews>
    <sheetView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A53" sqref="A53"/>
    </sheetView>
  </sheetViews>
  <sheetFormatPr baseColWidth="10" defaultRowHeight="16" x14ac:dyDescent="0.2"/>
  <cols>
    <col min="1" max="1" width="30.5" customWidth="1"/>
    <col min="3" max="3" width="14" bestFit="1" customWidth="1"/>
    <col min="4" max="6" width="13" bestFit="1" customWidth="1"/>
  </cols>
  <sheetData>
    <row r="1" spans="1:8" ht="24" x14ac:dyDescent="0.3">
      <c r="A1" s="1" t="s">
        <v>0</v>
      </c>
      <c r="C1" s="20" t="s">
        <v>43</v>
      </c>
      <c r="D1" t="s">
        <v>44</v>
      </c>
      <c r="E1" t="s">
        <v>45</v>
      </c>
      <c r="F1" t="s">
        <v>46</v>
      </c>
      <c r="G1" t="s">
        <v>48</v>
      </c>
      <c r="H1" t="s">
        <v>49</v>
      </c>
    </row>
    <row r="3" spans="1:8" x14ac:dyDescent="0.2">
      <c r="A3" t="s">
        <v>50</v>
      </c>
    </row>
    <row r="4" spans="1:8" x14ac:dyDescent="0.2">
      <c r="A4" t="s">
        <v>38</v>
      </c>
      <c r="C4">
        <v>26349</v>
      </c>
      <c r="D4">
        <v>14590</v>
      </c>
      <c r="E4">
        <v>22899</v>
      </c>
      <c r="F4">
        <v>23727</v>
      </c>
    </row>
    <row r="5" spans="1:8" x14ac:dyDescent="0.2">
      <c r="A5" t="s">
        <v>39</v>
      </c>
      <c r="C5">
        <v>24206</v>
      </c>
      <c r="D5">
        <v>14847</v>
      </c>
      <c r="E5">
        <v>20449</v>
      </c>
      <c r="F5">
        <v>10692</v>
      </c>
    </row>
    <row r="6" spans="1:8" x14ac:dyDescent="0.2">
      <c r="A6" t="s">
        <v>40</v>
      </c>
      <c r="E6">
        <v>22670</v>
      </c>
    </row>
    <row r="7" spans="1:8" x14ac:dyDescent="0.2">
      <c r="A7" t="s">
        <v>47</v>
      </c>
      <c r="D7">
        <v>4018</v>
      </c>
    </row>
    <row r="8" spans="1:8" x14ac:dyDescent="0.2">
      <c r="A8" t="s">
        <v>41</v>
      </c>
      <c r="C8">
        <v>319</v>
      </c>
      <c r="D8">
        <v>1122</v>
      </c>
      <c r="E8">
        <v>709</v>
      </c>
      <c r="F8">
        <v>1646</v>
      </c>
    </row>
    <row r="10" spans="1:8" x14ac:dyDescent="0.2">
      <c r="A10" t="s">
        <v>42</v>
      </c>
      <c r="C10" s="21">
        <f>38063173/40</f>
        <v>951579.32499999995</v>
      </c>
      <c r="D10" s="21">
        <f>40124953/40</f>
        <v>1003123.825</v>
      </c>
      <c r="E10" s="21">
        <v>1749071</v>
      </c>
      <c r="F10" s="21">
        <v>2166311</v>
      </c>
    </row>
    <row r="12" spans="1:8" x14ac:dyDescent="0.2">
      <c r="A12" s="12" t="s">
        <v>51</v>
      </c>
      <c r="E12" s="22"/>
    </row>
    <row r="13" spans="1:8" x14ac:dyDescent="0.2">
      <c r="A13" s="12" t="s">
        <v>52</v>
      </c>
    </row>
    <row r="14" spans="1:8" x14ac:dyDescent="0.2">
      <c r="A14" s="12"/>
    </row>
    <row r="15" spans="1:8" x14ac:dyDescent="0.2">
      <c r="A15" s="12" t="s">
        <v>53</v>
      </c>
    </row>
    <row r="16" spans="1:8" x14ac:dyDescent="0.2">
      <c r="A16" t="s">
        <v>54</v>
      </c>
      <c r="E16">
        <v>42268</v>
      </c>
      <c r="F16">
        <v>19207</v>
      </c>
    </row>
    <row r="17" spans="1:6" x14ac:dyDescent="0.2">
      <c r="A17" t="s">
        <v>56</v>
      </c>
      <c r="E17">
        <v>299</v>
      </c>
      <c r="F17">
        <v>261</v>
      </c>
    </row>
    <row r="18" spans="1:6" x14ac:dyDescent="0.2">
      <c r="A18" t="s">
        <v>55</v>
      </c>
      <c r="E18">
        <v>913</v>
      </c>
      <c r="F18">
        <v>661</v>
      </c>
    </row>
    <row r="19" spans="1:6" x14ac:dyDescent="0.2">
      <c r="A19" t="s">
        <v>57</v>
      </c>
      <c r="C19">
        <f>C16+C17+C18</f>
        <v>0</v>
      </c>
      <c r="D19">
        <f t="shared" ref="D19:E19" si="0">D16+D17+D18</f>
        <v>0</v>
      </c>
      <c r="E19">
        <f t="shared" si="0"/>
        <v>43480</v>
      </c>
      <c r="F19">
        <f>F16+F17+F18</f>
        <v>20129</v>
      </c>
    </row>
    <row r="20" spans="1:6" x14ac:dyDescent="0.2">
      <c r="A20" t="s">
        <v>58</v>
      </c>
      <c r="E20">
        <v>216</v>
      </c>
      <c r="F20">
        <v>169</v>
      </c>
    </row>
    <row r="21" spans="1:6" x14ac:dyDescent="0.2">
      <c r="A21" t="s">
        <v>59</v>
      </c>
      <c r="E21">
        <v>1443</v>
      </c>
      <c r="F21">
        <v>825</v>
      </c>
    </row>
    <row r="22" spans="1:6" x14ac:dyDescent="0.2">
      <c r="A22" t="s">
        <v>60</v>
      </c>
    </row>
    <row r="23" spans="1:6" x14ac:dyDescent="0.2">
      <c r="A23" t="s">
        <v>61</v>
      </c>
      <c r="C23">
        <f>C19+C20+C21+C22</f>
        <v>0</v>
      </c>
      <c r="D23">
        <f t="shared" ref="D23:E23" si="1">D19+D20+D21+D22</f>
        <v>0</v>
      </c>
      <c r="E23">
        <f t="shared" si="1"/>
        <v>45139</v>
      </c>
      <c r="F23">
        <f>F19+F20+F21+F22</f>
        <v>21123</v>
      </c>
    </row>
    <row r="25" spans="1:6" x14ac:dyDescent="0.2">
      <c r="A25" s="12" t="s">
        <v>62</v>
      </c>
    </row>
    <row r="26" spans="1:6" x14ac:dyDescent="0.2">
      <c r="A26" s="12" t="s">
        <v>63</v>
      </c>
    </row>
    <row r="27" spans="1:6" x14ac:dyDescent="0.2">
      <c r="A27" t="s">
        <v>64</v>
      </c>
      <c r="E27">
        <v>1379</v>
      </c>
      <c r="F27">
        <v>3020</v>
      </c>
    </row>
    <row r="28" spans="1:6" x14ac:dyDescent="0.2">
      <c r="A28" t="s">
        <v>65</v>
      </c>
      <c r="E28">
        <v>4196</v>
      </c>
      <c r="F28">
        <v>2799</v>
      </c>
    </row>
    <row r="29" spans="1:6" x14ac:dyDescent="0.2">
      <c r="A29" t="s">
        <v>66</v>
      </c>
      <c r="F29">
        <v>3980</v>
      </c>
    </row>
    <row r="30" spans="1:6" x14ac:dyDescent="0.2">
      <c r="A30" t="s">
        <v>67</v>
      </c>
      <c r="E30">
        <v>3723</v>
      </c>
      <c r="F30">
        <v>12535</v>
      </c>
    </row>
    <row r="31" spans="1:6" x14ac:dyDescent="0.2">
      <c r="A31" t="s">
        <v>75</v>
      </c>
      <c r="E31">
        <v>657</v>
      </c>
      <c r="F31">
        <v>712</v>
      </c>
    </row>
    <row r="32" spans="1:6" x14ac:dyDescent="0.2">
      <c r="A32" t="s">
        <v>76</v>
      </c>
      <c r="F32">
        <v>45</v>
      </c>
    </row>
    <row r="33" spans="1:6" x14ac:dyDescent="0.2">
      <c r="A33" t="s">
        <v>77</v>
      </c>
      <c r="E33">
        <f>E27+E28+E29+E30+E31+E32</f>
        <v>9955</v>
      </c>
      <c r="F33">
        <f>F27+F28+F29+F30+F31+F32</f>
        <v>23091</v>
      </c>
    </row>
    <row r="34" spans="1:6" x14ac:dyDescent="0.2">
      <c r="A34" t="s">
        <v>68</v>
      </c>
      <c r="E34">
        <v>11996</v>
      </c>
      <c r="F34">
        <v>8557</v>
      </c>
    </row>
    <row r="35" spans="1:6" x14ac:dyDescent="0.2">
      <c r="A35" t="s">
        <v>69</v>
      </c>
      <c r="E35">
        <v>804</v>
      </c>
      <c r="F35">
        <v>135</v>
      </c>
    </row>
    <row r="36" spans="1:6" x14ac:dyDescent="0.2">
      <c r="A36" t="s">
        <v>70</v>
      </c>
      <c r="E36">
        <f>E33+E34+E35</f>
        <v>22755</v>
      </c>
      <c r="F36">
        <f>F33+F34+F35</f>
        <v>31783</v>
      </c>
    </row>
    <row r="39" spans="1:6" x14ac:dyDescent="0.2">
      <c r="A39" s="12" t="s">
        <v>71</v>
      </c>
    </row>
    <row r="40" spans="1:6" x14ac:dyDescent="0.2">
      <c r="A40" t="s">
        <v>72</v>
      </c>
    </row>
    <row r="41" spans="1:6" x14ac:dyDescent="0.2">
      <c r="A41" t="s">
        <v>73</v>
      </c>
      <c r="E41">
        <v>22</v>
      </c>
      <c r="F41">
        <v>22</v>
      </c>
    </row>
    <row r="42" spans="1:6" x14ac:dyDescent="0.2">
      <c r="A42" t="s">
        <v>74</v>
      </c>
      <c r="E42">
        <v>2166248</v>
      </c>
      <c r="F42">
        <v>2166356</v>
      </c>
    </row>
    <row r="43" spans="1:6" x14ac:dyDescent="0.2">
      <c r="A43" t="s">
        <v>78</v>
      </c>
      <c r="E43">
        <v>-2190</v>
      </c>
    </row>
    <row r="44" spans="1:6" x14ac:dyDescent="0.2">
      <c r="A44" t="s">
        <v>79</v>
      </c>
      <c r="E44">
        <v>10535</v>
      </c>
    </row>
    <row r="45" spans="1:6" x14ac:dyDescent="0.2">
      <c r="A45" t="s">
        <v>80</v>
      </c>
      <c r="E45">
        <v>262875</v>
      </c>
      <c r="F45">
        <v>263706</v>
      </c>
    </row>
    <row r="46" spans="1:6" x14ac:dyDescent="0.2">
      <c r="A46" t="s">
        <v>81</v>
      </c>
      <c r="E46">
        <v>-238323</v>
      </c>
      <c r="F46">
        <v>-274388</v>
      </c>
    </row>
    <row r="47" spans="1:6" x14ac:dyDescent="0.2">
      <c r="A47" t="s">
        <v>83</v>
      </c>
      <c r="E47">
        <f>E41+E45+E46+E43</f>
        <v>22384</v>
      </c>
      <c r="F47">
        <f>F41+F45+F46+F43</f>
        <v>-10660</v>
      </c>
    </row>
    <row r="49" spans="1:6" x14ac:dyDescent="0.2">
      <c r="A49" t="s">
        <v>82</v>
      </c>
      <c r="E49">
        <f>E47+E36</f>
        <v>45139</v>
      </c>
      <c r="F49">
        <f>F47+F36</f>
        <v>21123</v>
      </c>
    </row>
    <row r="50" spans="1:6" x14ac:dyDescent="0.2">
      <c r="A50" t="s">
        <v>84</v>
      </c>
      <c r="E50">
        <f>E23-E49</f>
        <v>0</v>
      </c>
      <c r="F50">
        <f>F23-F49</f>
        <v>0</v>
      </c>
    </row>
    <row r="52" spans="1:6" x14ac:dyDescent="0.2">
      <c r="A52" t="s">
        <v>87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F633-8AC0-0843-9E70-28098062D73B}">
  <dimension ref="A1"/>
  <sheetViews>
    <sheetView topLeftCell="A76" workbookViewId="0"/>
  </sheetViews>
  <sheetFormatPr baseColWidth="10" defaultRowHeight="16" x14ac:dyDescent="0.2"/>
  <sheetData>
    <row r="1" spans="1:1" ht="24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2023-05-16T13:48:54Z</dcterms:created>
  <dcterms:modified xsi:type="dcterms:W3CDTF">2023-05-18T00:26:01Z</dcterms:modified>
</cp:coreProperties>
</file>