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matthew_mogensen_westpoint_edu/Documents/EM384/"/>
    </mc:Choice>
  </mc:AlternateContent>
  <xr:revisionPtr revIDLastSave="565" documentId="8_{18F7C72C-0605-41A9-81F6-554CC322EFCE}" xr6:coauthVersionLast="47" xr6:coauthVersionMax="47" xr10:uidLastSave="{C17CC5E9-8E60-4A60-8B66-8F4E8D0454EC}"/>
  <bookViews>
    <workbookView xWindow="2050" yWindow="250" windowWidth="16910" windowHeight="10130" activeTab="1" xr2:uid="{DC7A9898-C860-4652-AEE3-2F19D01391AC}"/>
  </bookViews>
  <sheets>
    <sheet name="Tax Model" sheetId="9" r:id="rId1"/>
    <sheet name="Roth IRA 1" sheetId="1" r:id="rId2"/>
    <sheet name="Roth IRA 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1" l="1"/>
  <c r="E3" i="9"/>
  <c r="D12" i="9"/>
  <c r="E12" i="9" s="1"/>
  <c r="D13" i="9"/>
  <c r="D14" i="9"/>
  <c r="D15" i="9"/>
  <c r="D16" i="9"/>
  <c r="D17" i="9"/>
  <c r="E17" i="9" s="1"/>
  <c r="D18" i="9"/>
  <c r="D19" i="9"/>
  <c r="D20" i="9"/>
  <c r="D21" i="9"/>
  <c r="D22" i="9"/>
  <c r="D23" i="9"/>
  <c r="D24" i="9"/>
  <c r="D25" i="9"/>
  <c r="G25" i="9" s="1"/>
  <c r="D26" i="9"/>
  <c r="D27" i="9"/>
  <c r="D28" i="9"/>
  <c r="D29" i="9"/>
  <c r="D30" i="9"/>
  <c r="D31" i="9"/>
  <c r="D32" i="9"/>
  <c r="D33" i="9"/>
  <c r="F33" i="9" s="1"/>
  <c r="I33" i="9" s="1"/>
  <c r="D34" i="9"/>
  <c r="D35" i="9"/>
  <c r="D36" i="9"/>
  <c r="D37" i="9"/>
  <c r="D38" i="9"/>
  <c r="D39" i="9"/>
  <c r="D40" i="9"/>
  <c r="D41" i="9"/>
  <c r="G41" i="9" s="1"/>
  <c r="D42" i="9"/>
  <c r="D43" i="9"/>
  <c r="D44" i="9"/>
  <c r="D45" i="9"/>
  <c r="D46" i="9"/>
  <c r="D47" i="9"/>
  <c r="D48" i="9"/>
  <c r="D49" i="9"/>
  <c r="G49" i="9" s="1"/>
  <c r="D50" i="9"/>
  <c r="D51" i="9"/>
  <c r="D52" i="9"/>
  <c r="D53" i="9"/>
  <c r="D54" i="9"/>
  <c r="D55" i="9"/>
  <c r="D56" i="9"/>
  <c r="D57" i="9"/>
  <c r="F57" i="9" s="1"/>
  <c r="I57" i="9" s="1"/>
  <c r="D58" i="9"/>
  <c r="D59" i="9"/>
  <c r="D60" i="9"/>
  <c r="D61" i="9"/>
  <c r="D62" i="9"/>
  <c r="D63" i="9"/>
  <c r="D64" i="9"/>
  <c r="D65" i="9"/>
  <c r="G65" i="9" s="1"/>
  <c r="D66" i="9"/>
  <c r="D67" i="9"/>
  <c r="D68" i="9"/>
  <c r="D69" i="9"/>
  <c r="D11" i="9"/>
  <c r="G11" i="9" s="1"/>
  <c r="E11" i="9"/>
  <c r="F11" i="9" s="1"/>
  <c r="I11" i="9" s="1"/>
  <c r="E13" i="9"/>
  <c r="H13" i="9" s="1"/>
  <c r="E14" i="9"/>
  <c r="E15" i="9"/>
  <c r="E16" i="9"/>
  <c r="F16" i="9" s="1"/>
  <c r="I16" i="9" s="1"/>
  <c r="E18" i="9"/>
  <c r="H18" i="9" s="1"/>
  <c r="E19" i="9"/>
  <c r="H19" i="9" s="1"/>
  <c r="E20" i="9"/>
  <c r="E21" i="9"/>
  <c r="F21" i="9" s="1"/>
  <c r="I21" i="9" s="1"/>
  <c r="E22" i="9"/>
  <c r="E23" i="9"/>
  <c r="E24" i="9"/>
  <c r="E25" i="9"/>
  <c r="E26" i="9"/>
  <c r="E27" i="9"/>
  <c r="F27" i="9" s="1"/>
  <c r="I27" i="9" s="1"/>
  <c r="E28" i="9"/>
  <c r="E29" i="9"/>
  <c r="F29" i="9" s="1"/>
  <c r="I29" i="9" s="1"/>
  <c r="E30" i="9"/>
  <c r="E31" i="9"/>
  <c r="E32" i="9"/>
  <c r="H32" i="9" s="1"/>
  <c r="E33" i="9"/>
  <c r="H33" i="9" s="1"/>
  <c r="E34" i="9"/>
  <c r="F34" i="9" s="1"/>
  <c r="I34" i="9" s="1"/>
  <c r="E35" i="9"/>
  <c r="H35" i="9" s="1"/>
  <c r="E36" i="9"/>
  <c r="E37" i="9"/>
  <c r="F37" i="9" s="1"/>
  <c r="I37" i="9" s="1"/>
  <c r="E38" i="9"/>
  <c r="E39" i="9"/>
  <c r="E40" i="9"/>
  <c r="F40" i="9" s="1"/>
  <c r="I40" i="9" s="1"/>
  <c r="E41" i="9"/>
  <c r="H41" i="9" s="1"/>
  <c r="E42" i="9"/>
  <c r="F42" i="9" s="1"/>
  <c r="I42" i="9" s="1"/>
  <c r="E43" i="9"/>
  <c r="F43" i="9" s="1"/>
  <c r="I43" i="9" s="1"/>
  <c r="E44" i="9"/>
  <c r="E45" i="9"/>
  <c r="H45" i="9" s="1"/>
  <c r="E46" i="9"/>
  <c r="E47" i="9"/>
  <c r="E48" i="9"/>
  <c r="H48" i="9" s="1"/>
  <c r="E49" i="9"/>
  <c r="E50" i="9"/>
  <c r="E51" i="9"/>
  <c r="F51" i="9" s="1"/>
  <c r="I51" i="9" s="1"/>
  <c r="E52" i="9"/>
  <c r="E53" i="9"/>
  <c r="F53" i="9" s="1"/>
  <c r="I53" i="9" s="1"/>
  <c r="E54" i="9"/>
  <c r="E55" i="9"/>
  <c r="E56" i="9"/>
  <c r="F56" i="9" s="1"/>
  <c r="I56" i="9" s="1"/>
  <c r="E57" i="9"/>
  <c r="H57" i="9" s="1"/>
  <c r="E58" i="9"/>
  <c r="H58" i="9" s="1"/>
  <c r="E59" i="9"/>
  <c r="F59" i="9" s="1"/>
  <c r="I59" i="9" s="1"/>
  <c r="E60" i="9"/>
  <c r="E61" i="9"/>
  <c r="F61" i="9" s="1"/>
  <c r="I61" i="9" s="1"/>
  <c r="E62" i="9"/>
  <c r="E63" i="9"/>
  <c r="E64" i="9"/>
  <c r="F64" i="9" s="1"/>
  <c r="I64" i="9" s="1"/>
  <c r="E65" i="9"/>
  <c r="H65" i="9" s="1"/>
  <c r="E66" i="9"/>
  <c r="F66" i="9" s="1"/>
  <c r="I66" i="9" s="1"/>
  <c r="E67" i="9"/>
  <c r="F67" i="9" s="1"/>
  <c r="I67" i="9" s="1"/>
  <c r="E68" i="9"/>
  <c r="E69" i="9"/>
  <c r="H69" i="9" s="1"/>
  <c r="F23" i="9"/>
  <c r="I23" i="9" s="1"/>
  <c r="F26" i="9"/>
  <c r="I26" i="9" s="1"/>
  <c r="H31" i="9"/>
  <c r="H47" i="9"/>
  <c r="F50" i="9"/>
  <c r="I50" i="9" s="1"/>
  <c r="F58" i="9"/>
  <c r="I58" i="9" s="1"/>
  <c r="F13" i="9"/>
  <c r="I13" i="9" s="1"/>
  <c r="F14" i="9"/>
  <c r="F15" i="9"/>
  <c r="I15" i="9" s="1"/>
  <c r="F20" i="9"/>
  <c r="F22" i="9"/>
  <c r="I22" i="9" s="1"/>
  <c r="F24" i="9"/>
  <c r="I24" i="9" s="1"/>
  <c r="F28" i="9"/>
  <c r="I28" i="9" s="1"/>
  <c r="F30" i="9"/>
  <c r="F31" i="9"/>
  <c r="I31" i="9" s="1"/>
  <c r="F36" i="9"/>
  <c r="F38" i="9"/>
  <c r="I38" i="9" s="1"/>
  <c r="F39" i="9"/>
  <c r="I39" i="9" s="1"/>
  <c r="F44" i="9"/>
  <c r="I44" i="9" s="1"/>
  <c r="F46" i="9"/>
  <c r="I46" i="9" s="1"/>
  <c r="F47" i="9"/>
  <c r="I47" i="9" s="1"/>
  <c r="F52" i="9"/>
  <c r="I52" i="9" s="1"/>
  <c r="F54" i="9"/>
  <c r="I54" i="9" s="1"/>
  <c r="F55" i="9"/>
  <c r="I55" i="9" s="1"/>
  <c r="F60" i="9"/>
  <c r="I60" i="9" s="1"/>
  <c r="F62" i="9"/>
  <c r="F63" i="9"/>
  <c r="I63" i="9" s="1"/>
  <c r="F65" i="9"/>
  <c r="I65" i="9" s="1"/>
  <c r="F68" i="9"/>
  <c r="I68" i="9" s="1"/>
  <c r="H25" i="9"/>
  <c r="H20" i="9"/>
  <c r="H36" i="9"/>
  <c r="H38" i="9"/>
  <c r="H44" i="9"/>
  <c r="H46" i="9"/>
  <c r="H28" i="9"/>
  <c r="H60" i="9"/>
  <c r="H68" i="9"/>
  <c r="G13" i="9"/>
  <c r="G18" i="9"/>
  <c r="G21" i="9"/>
  <c r="G22" i="9"/>
  <c r="G26" i="9"/>
  <c r="G27" i="9"/>
  <c r="G30" i="9"/>
  <c r="G33" i="9"/>
  <c r="G34" i="9"/>
  <c r="G35" i="9"/>
  <c r="G38" i="9"/>
  <c r="G42" i="9"/>
  <c r="G43" i="9"/>
  <c r="G45" i="9"/>
  <c r="G46" i="9"/>
  <c r="G50" i="9"/>
  <c r="G51" i="9"/>
  <c r="G53" i="9"/>
  <c r="G58" i="9"/>
  <c r="G60" i="9"/>
  <c r="G61" i="9"/>
  <c r="G66" i="9"/>
  <c r="G67" i="9"/>
  <c r="G69" i="9"/>
  <c r="G68" i="9"/>
  <c r="G64" i="9"/>
  <c r="G63" i="9"/>
  <c r="H63" i="9"/>
  <c r="I62" i="9"/>
  <c r="H62" i="9"/>
  <c r="G62" i="9"/>
  <c r="G59" i="9"/>
  <c r="H56" i="9"/>
  <c r="G56" i="9"/>
  <c r="G55" i="9"/>
  <c r="H55" i="9"/>
  <c r="H54" i="9"/>
  <c r="G54" i="9"/>
  <c r="H53" i="9"/>
  <c r="H52" i="9"/>
  <c r="G52" i="9"/>
  <c r="G48" i="9"/>
  <c r="G47" i="9"/>
  <c r="G44" i="9"/>
  <c r="G40" i="9"/>
  <c r="H40" i="9"/>
  <c r="G39" i="9"/>
  <c r="H39" i="9"/>
  <c r="G37" i="9"/>
  <c r="I36" i="9"/>
  <c r="G36" i="9"/>
  <c r="G32" i="9"/>
  <c r="G31" i="9"/>
  <c r="I30" i="9"/>
  <c r="H30" i="9"/>
  <c r="G29" i="9"/>
  <c r="H29" i="9"/>
  <c r="G28" i="9"/>
  <c r="H26" i="9"/>
  <c r="H24" i="9"/>
  <c r="G24" i="9"/>
  <c r="G23" i="9"/>
  <c r="H23" i="9"/>
  <c r="H22" i="9"/>
  <c r="I20" i="9"/>
  <c r="G20" i="9"/>
  <c r="G19" i="9"/>
  <c r="H16" i="9"/>
  <c r="G16" i="9"/>
  <c r="G15" i="9"/>
  <c r="H15" i="9"/>
  <c r="H14" i="9"/>
  <c r="I14" i="9"/>
  <c r="G14" i="9"/>
  <c r="G12" i="9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19" i="6"/>
  <c r="H10" i="6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F9" i="6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D9" i="1"/>
  <c r="D10" i="1"/>
  <c r="D11" i="1"/>
  <c r="D12" i="1"/>
  <c r="D13" i="1"/>
  <c r="D14" i="1"/>
  <c r="D15" i="1"/>
  <c r="D16" i="1"/>
  <c r="D17" i="1"/>
  <c r="D18" i="1"/>
  <c r="F2" i="6" l="1"/>
  <c r="F2" i="1"/>
  <c r="F17" i="9"/>
  <c r="I17" i="9" s="1"/>
  <c r="H17" i="9"/>
  <c r="F12" i="9"/>
  <c r="I12" i="9" s="1"/>
  <c r="H12" i="9"/>
  <c r="H21" i="9"/>
  <c r="J21" i="9" s="1"/>
  <c r="H61" i="9"/>
  <c r="F69" i="9"/>
  <c r="I69" i="9" s="1"/>
  <c r="J69" i="9" s="1"/>
  <c r="F45" i="9"/>
  <c r="I45" i="9" s="1"/>
  <c r="J45" i="9" s="1"/>
  <c r="G17" i="9"/>
  <c r="J17" i="9" s="1"/>
  <c r="G57" i="9"/>
  <c r="F25" i="9"/>
  <c r="I25" i="9" s="1"/>
  <c r="H37" i="9"/>
  <c r="H64" i="9"/>
  <c r="J64" i="9" s="1"/>
  <c r="F48" i="9"/>
  <c r="I48" i="9" s="1"/>
  <c r="F49" i="9"/>
  <c r="I49" i="9" s="1"/>
  <c r="H67" i="9"/>
  <c r="F32" i="9"/>
  <c r="I32" i="9" s="1"/>
  <c r="J32" i="9" s="1"/>
  <c r="H49" i="9"/>
  <c r="F41" i="9"/>
  <c r="I41" i="9" s="1"/>
  <c r="H34" i="9"/>
  <c r="H66" i="9"/>
  <c r="J66" i="9" s="1"/>
  <c r="H59" i="9"/>
  <c r="J59" i="9" s="1"/>
  <c r="H27" i="9"/>
  <c r="J27" i="9" s="1"/>
  <c r="H51" i="9"/>
  <c r="J51" i="9" s="1"/>
  <c r="H50" i="9"/>
  <c r="J50" i="9" s="1"/>
  <c r="H43" i="9"/>
  <c r="F35" i="9"/>
  <c r="I35" i="9" s="1"/>
  <c r="J35" i="9" s="1"/>
  <c r="F19" i="9"/>
  <c r="I19" i="9" s="1"/>
  <c r="J19" i="9" s="1"/>
  <c r="H42" i="9"/>
  <c r="J42" i="9" s="1"/>
  <c r="F18" i="9"/>
  <c r="I18" i="9" s="1"/>
  <c r="J18" i="9" s="1"/>
  <c r="J14" i="9"/>
  <c r="J20" i="9"/>
  <c r="J58" i="9"/>
  <c r="J41" i="9"/>
  <c r="J57" i="9"/>
  <c r="J65" i="9"/>
  <c r="J46" i="9"/>
  <c r="J38" i="9"/>
  <c r="J30" i="9"/>
  <c r="J52" i="9"/>
  <c r="J44" i="9"/>
  <c r="J68" i="9"/>
  <c r="J43" i="9"/>
  <c r="H11" i="9"/>
  <c r="J11" i="9" s="1"/>
  <c r="J67" i="9"/>
  <c r="J29" i="9"/>
  <c r="J34" i="9"/>
  <c r="J47" i="9"/>
  <c r="J33" i="9"/>
  <c r="J31" i="9"/>
  <c r="J23" i="9"/>
  <c r="J55" i="9"/>
  <c r="J63" i="9"/>
  <c r="J24" i="9"/>
  <c r="J26" i="9"/>
  <c r="J28" i="9"/>
  <c r="J54" i="9"/>
  <c r="J62" i="9"/>
  <c r="J60" i="9"/>
  <c r="J13" i="9"/>
  <c r="J15" i="9"/>
  <c r="J37" i="9"/>
  <c r="J39" i="9"/>
  <c r="J40" i="9"/>
  <c r="J12" i="9"/>
  <c r="J16" i="9"/>
  <c r="J36" i="9"/>
  <c r="J22" i="9"/>
  <c r="J25" i="9"/>
  <c r="J48" i="9"/>
  <c r="J53" i="9"/>
  <c r="J56" i="9"/>
  <c r="J61" i="9"/>
  <c r="C10" i="6"/>
  <c r="F10" i="6" s="1"/>
  <c r="C11" i="6" s="1"/>
  <c r="F11" i="6" s="1"/>
  <c r="F9" i="1"/>
  <c r="J49" i="9" l="1"/>
  <c r="E2" i="9"/>
  <c r="C12" i="6"/>
  <c r="F12" i="6" s="1"/>
  <c r="C10" i="1"/>
  <c r="F10" i="1" s="1"/>
  <c r="C11" i="1" s="1"/>
  <c r="F11" i="1" s="1"/>
  <c r="C12" i="1" s="1"/>
  <c r="F12" i="1" s="1"/>
  <c r="C13" i="1" s="1"/>
  <c r="F13" i="1" s="1"/>
  <c r="C14" i="1" s="1"/>
  <c r="F14" i="1" s="1"/>
  <c r="C15" i="1" s="1"/>
  <c r="F15" i="1" s="1"/>
  <c r="C16" i="1" s="1"/>
  <c r="F16" i="1" s="1"/>
  <c r="C17" i="1" s="1"/>
  <c r="F17" i="1" s="1"/>
  <c r="C18" i="1" s="1"/>
  <c r="F18" i="1" s="1"/>
  <c r="C19" i="1" s="1"/>
  <c r="F19" i="1" s="1"/>
  <c r="C20" i="1" s="1"/>
  <c r="F20" i="1" s="1"/>
  <c r="C21" i="1" s="1"/>
  <c r="F21" i="1" s="1"/>
  <c r="C22" i="1" s="1"/>
  <c r="F22" i="1" s="1"/>
  <c r="C23" i="1" s="1"/>
  <c r="F23" i="1" s="1"/>
  <c r="C24" i="1" s="1"/>
  <c r="F24" i="1" s="1"/>
  <c r="C25" i="1" s="1"/>
  <c r="F25" i="1" s="1"/>
  <c r="C26" i="1" s="1"/>
  <c r="F26" i="1" s="1"/>
  <c r="C27" i="1" s="1"/>
  <c r="F27" i="1" s="1"/>
  <c r="C28" i="1" s="1"/>
  <c r="F28" i="1" s="1"/>
  <c r="C29" i="1" s="1"/>
  <c r="F29" i="1" s="1"/>
  <c r="C30" i="1" s="1"/>
  <c r="F30" i="1" s="1"/>
  <c r="C31" i="1" s="1"/>
  <c r="F31" i="1" s="1"/>
  <c r="C32" i="1" s="1"/>
  <c r="F32" i="1" s="1"/>
  <c r="C33" i="1" s="1"/>
  <c r="F33" i="1" s="1"/>
  <c r="C34" i="1" s="1"/>
  <c r="F34" i="1" s="1"/>
  <c r="C35" i="1" s="1"/>
  <c r="F35" i="1" s="1"/>
  <c r="C36" i="1" s="1"/>
  <c r="F36" i="1" s="1"/>
  <c r="C37" i="1" s="1"/>
  <c r="F37" i="1" s="1"/>
  <c r="C38" i="1" s="1"/>
  <c r="F38" i="1" s="1"/>
  <c r="C39" i="1" s="1"/>
  <c r="F39" i="1" s="1"/>
  <c r="C40" i="1" s="1"/>
  <c r="F40" i="1" s="1"/>
  <c r="C41" i="1" s="1"/>
  <c r="F41" i="1" s="1"/>
  <c r="C42" i="1" s="1"/>
  <c r="F42" i="1" s="1"/>
  <c r="C43" i="1" s="1"/>
  <c r="F43" i="1" s="1"/>
  <c r="C44" i="1" s="1"/>
  <c r="F44" i="1" s="1"/>
  <c r="C45" i="1" s="1"/>
  <c r="F45" i="1" s="1"/>
  <c r="C46" i="1" s="1"/>
  <c r="F46" i="1" s="1"/>
  <c r="C47" i="1" s="1"/>
  <c r="F3" i="1" s="1"/>
  <c r="C13" i="6" l="1"/>
  <c r="F13" i="6" s="1"/>
  <c r="C14" i="6" s="1"/>
  <c r="F14" i="6" s="1"/>
  <c r="C15" i="6" s="1"/>
  <c r="F15" i="6" s="1"/>
  <c r="C16" i="6" s="1"/>
  <c r="F16" i="6" s="1"/>
  <c r="C17" i="6" s="1"/>
  <c r="F17" i="6" s="1"/>
  <c r="C18" i="6" s="1"/>
  <c r="F18" i="6" s="1"/>
  <c r="C19" i="6" s="1"/>
  <c r="F19" i="6" s="1"/>
  <c r="C20" i="6" s="1"/>
  <c r="F20" i="6" s="1"/>
  <c r="C21" i="6" s="1"/>
  <c r="F21" i="6" s="1"/>
  <c r="C22" i="6" s="1"/>
  <c r="F22" i="6" s="1"/>
  <c r="C23" i="6" s="1"/>
  <c r="F23" i="6" s="1"/>
  <c r="C24" i="6" s="1"/>
  <c r="F24" i="6" s="1"/>
  <c r="C25" i="6" s="1"/>
  <c r="F25" i="6" s="1"/>
  <c r="C26" i="6" s="1"/>
  <c r="F26" i="6" s="1"/>
  <c r="C27" i="6" s="1"/>
  <c r="F27" i="6" s="1"/>
  <c r="C28" i="6" s="1"/>
  <c r="F28" i="6" s="1"/>
  <c r="C29" i="6" s="1"/>
  <c r="F29" i="6" s="1"/>
  <c r="C30" i="6" s="1"/>
  <c r="F30" i="6" s="1"/>
  <c r="C31" i="6" s="1"/>
  <c r="F31" i="6" s="1"/>
  <c r="C32" i="6" s="1"/>
  <c r="F32" i="6" s="1"/>
  <c r="C33" i="6" s="1"/>
  <c r="F33" i="6" s="1"/>
  <c r="C34" i="6" s="1"/>
  <c r="F34" i="6" s="1"/>
  <c r="C35" i="6" s="1"/>
  <c r="F35" i="6" s="1"/>
  <c r="C36" i="6" s="1"/>
  <c r="F36" i="6" s="1"/>
  <c r="C37" i="6" s="1"/>
  <c r="F37" i="6" s="1"/>
  <c r="C38" i="6" s="1"/>
  <c r="F38" i="6" s="1"/>
  <c r="C39" i="6" s="1"/>
  <c r="F39" i="6" s="1"/>
  <c r="C40" i="6" s="1"/>
  <c r="F40" i="6" s="1"/>
  <c r="C41" i="6" s="1"/>
  <c r="F41" i="6" s="1"/>
  <c r="C42" i="6" s="1"/>
  <c r="F42" i="6" s="1"/>
  <c r="C43" i="6" s="1"/>
  <c r="F43" i="6" s="1"/>
  <c r="C44" i="6" s="1"/>
  <c r="F44" i="6" s="1"/>
  <c r="C45" i="6" s="1"/>
  <c r="F45" i="6" s="1"/>
  <c r="C46" i="6" s="1"/>
  <c r="F46" i="6" s="1"/>
  <c r="C47" i="6" s="1"/>
  <c r="F47" i="6" s="1"/>
  <c r="F3" i="6" s="1"/>
  <c r="C48" i="1"/>
  <c r="E48" i="1" s="1"/>
  <c r="C48" i="6" l="1"/>
  <c r="E48" i="6" s="1"/>
  <c r="F48" i="6" s="1"/>
  <c r="C49" i="6" s="1"/>
  <c r="E49" i="6" s="1"/>
  <c r="F49" i="6" s="1"/>
  <c r="C50" i="6" s="1"/>
  <c r="F48" i="1"/>
  <c r="C49" i="1" s="1"/>
  <c r="E49" i="1" s="1"/>
  <c r="E50" i="6" l="1"/>
  <c r="F50" i="6" s="1"/>
  <c r="C51" i="6" s="1"/>
  <c r="F49" i="1"/>
  <c r="C50" i="1" s="1"/>
  <c r="E50" i="1" s="1"/>
  <c r="E51" i="6" l="1"/>
  <c r="F51" i="6" s="1"/>
  <c r="C52" i="6" s="1"/>
  <c r="F50" i="1"/>
  <c r="C51" i="1" s="1"/>
  <c r="E51" i="1" s="1"/>
  <c r="E52" i="6" l="1"/>
  <c r="F52" i="6" s="1"/>
  <c r="C53" i="6" s="1"/>
  <c r="F51" i="1"/>
  <c r="C52" i="1" s="1"/>
  <c r="E52" i="1" s="1"/>
  <c r="E53" i="6" l="1"/>
  <c r="F53" i="6" s="1"/>
  <c r="C54" i="6" s="1"/>
  <c r="F52" i="1"/>
  <c r="C53" i="1" s="1"/>
  <c r="E53" i="1" s="1"/>
  <c r="E54" i="6" l="1"/>
  <c r="F54" i="6" s="1"/>
  <c r="C55" i="6" s="1"/>
  <c r="F53" i="1"/>
  <c r="C54" i="1" s="1"/>
  <c r="E54" i="1" s="1"/>
  <c r="E55" i="6" l="1"/>
  <c r="F55" i="6" s="1"/>
  <c r="C56" i="6" s="1"/>
  <c r="F54" i="1"/>
  <c r="C55" i="1" s="1"/>
  <c r="E55" i="1" s="1"/>
  <c r="E56" i="6" l="1"/>
  <c r="F56" i="6" s="1"/>
  <c r="C57" i="6" s="1"/>
  <c r="F55" i="1"/>
  <c r="C56" i="1" s="1"/>
  <c r="E56" i="1" s="1"/>
  <c r="E57" i="6" l="1"/>
  <c r="F57" i="6" s="1"/>
  <c r="C58" i="6" s="1"/>
  <c r="F56" i="1"/>
  <c r="C57" i="1" s="1"/>
  <c r="E57" i="1" s="1"/>
  <c r="E58" i="6" l="1"/>
  <c r="F58" i="6" s="1"/>
  <c r="C59" i="6" s="1"/>
  <c r="F57" i="1"/>
  <c r="C58" i="1" s="1"/>
  <c r="E58" i="1" s="1"/>
  <c r="E59" i="6" l="1"/>
  <c r="F59" i="6" s="1"/>
  <c r="C60" i="6" s="1"/>
  <c r="F58" i="1"/>
  <c r="C59" i="1" s="1"/>
  <c r="E59" i="1" s="1"/>
  <c r="E60" i="6" l="1"/>
  <c r="F60" i="6" s="1"/>
  <c r="C61" i="6" s="1"/>
  <c r="F59" i="1"/>
  <c r="C60" i="1" s="1"/>
  <c r="E60" i="1" s="1"/>
  <c r="E61" i="6" l="1"/>
  <c r="F61" i="6" s="1"/>
  <c r="C62" i="6" s="1"/>
  <c r="F60" i="1"/>
  <c r="C61" i="1" s="1"/>
  <c r="E61" i="1" s="1"/>
  <c r="E62" i="6" l="1"/>
  <c r="F62" i="6" s="1"/>
  <c r="C63" i="6" s="1"/>
  <c r="F61" i="1"/>
  <c r="C62" i="1" s="1"/>
  <c r="E62" i="1" s="1"/>
  <c r="E63" i="6" l="1"/>
  <c r="F63" i="6" s="1"/>
  <c r="C64" i="6" s="1"/>
  <c r="F62" i="1"/>
  <c r="C63" i="1" s="1"/>
  <c r="E63" i="1" s="1"/>
  <c r="E64" i="6" l="1"/>
  <c r="F64" i="6" s="1"/>
  <c r="C65" i="6" s="1"/>
  <c r="F63" i="1"/>
  <c r="C64" i="1" s="1"/>
  <c r="E64" i="1" s="1"/>
  <c r="E65" i="6" l="1"/>
  <c r="F65" i="6" s="1"/>
  <c r="C66" i="6" s="1"/>
  <c r="F64" i="1"/>
  <c r="C65" i="1" s="1"/>
  <c r="E65" i="1" s="1"/>
  <c r="E66" i="6" l="1"/>
  <c r="F66" i="6" s="1"/>
  <c r="C67" i="6" s="1"/>
  <c r="F65" i="1"/>
  <c r="C66" i="1" s="1"/>
  <c r="E66" i="1" s="1"/>
  <c r="E67" i="6" l="1"/>
  <c r="F67" i="6" s="1"/>
  <c r="F66" i="1"/>
  <c r="C67" i="1" s="1"/>
  <c r="E67" i="1" s="1"/>
  <c r="F4" i="6" l="1"/>
  <c r="H8" i="6" s="1"/>
  <c r="F67" i="1"/>
  <c r="F4" i="1" s="1"/>
  <c r="H8" i="1" s="1"/>
</calcChain>
</file>

<file path=xl/sharedStrings.xml><?xml version="1.0" encoding="utf-8"?>
<sst xmlns="http://schemas.openxmlformats.org/spreadsheetml/2006/main" count="46" uniqueCount="29">
  <si>
    <t>Annual Portfolio Return</t>
  </si>
  <si>
    <t>Year</t>
  </si>
  <si>
    <t>Annual</t>
  </si>
  <si>
    <t>Age</t>
  </si>
  <si>
    <t>10% tax</t>
  </si>
  <si>
    <t>12% tax</t>
  </si>
  <si>
    <t>22% tax</t>
  </si>
  <si>
    <t>TAX NPV</t>
  </si>
  <si>
    <t>Total Tax</t>
  </si>
  <si>
    <t>Contribution</t>
  </si>
  <si>
    <t>Initial Value</t>
  </si>
  <si>
    <t>Final Value</t>
  </si>
  <si>
    <t>Inflation</t>
  </si>
  <si>
    <t>Contributions NPV</t>
  </si>
  <si>
    <t>Annual Investment Amount</t>
  </si>
  <si>
    <t>Widrawal</t>
  </si>
  <si>
    <t>Withdrawal Percentage</t>
  </si>
  <si>
    <t>Porfolio NPV at 60</t>
  </si>
  <si>
    <t>Portfolio NPV at 80</t>
  </si>
  <si>
    <t>Withdrawal Amount</t>
  </si>
  <si>
    <t>Tax</t>
  </si>
  <si>
    <t>Bracket</t>
  </si>
  <si>
    <t>Parameters</t>
  </si>
  <si>
    <t>Result</t>
  </si>
  <si>
    <t>Model</t>
  </si>
  <si>
    <t>Earnings NPV</t>
  </si>
  <si>
    <t>10% Bracket</t>
  </si>
  <si>
    <t>12% Bracket</t>
  </si>
  <si>
    <t>22%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</si>
</sst>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/>
    <xf numFmtId="0" fontId="0" fillId="3" borderId="0" xfId="0" applyFill="1"/>
    <xf numFmtId="0" fontId="0" fillId="0" borderId="2" xfId="0" applyBorder="1" applyAlignment="1">
      <alignment horizontal="center"/>
    </xf>
    <xf numFmtId="9" fontId="0" fillId="0" borderId="0" xfId="2" applyFont="1"/>
    <xf numFmtId="8" fontId="0" fillId="3" borderId="1" xfId="1" applyNumberFormat="1" applyFont="1" applyFill="1" applyBorder="1"/>
    <xf numFmtId="7" fontId="0" fillId="3" borderId="1" xfId="1" applyNumberFormat="1" applyFont="1" applyFill="1" applyBorder="1"/>
    <xf numFmtId="8" fontId="0" fillId="0" borderId="0" xfId="0" applyNumberFormat="1"/>
    <xf numFmtId="37" fontId="0" fillId="0" borderId="0" xfId="1" applyNumberFormat="1" applyFont="1"/>
    <xf numFmtId="164" fontId="0" fillId="2" borderId="1" xfId="0" applyNumberFormat="1" applyFill="1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5" fontId="0" fillId="2" borderId="1" xfId="1" applyNumberFormat="1" applyFont="1" applyFill="1" applyBorder="1"/>
    <xf numFmtId="5" fontId="0" fillId="0" borderId="0" xfId="0" applyNumberFormat="1"/>
    <xf numFmtId="5" fontId="0" fillId="3" borderId="0" xfId="0" applyNumberFormat="1" applyFill="1"/>
    <xf numFmtId="165" fontId="0" fillId="0" borderId="0" xfId="0" applyNumberFormat="1"/>
    <xf numFmtId="165" fontId="0" fillId="3" borderId="0" xfId="0" applyNumberFormat="1" applyFill="1"/>
    <xf numFmtId="0" fontId="2" fillId="0" borderId="0" xfId="0" applyFont="1"/>
    <xf numFmtId="0" fontId="0" fillId="3" borderId="3" xfId="0" applyFill="1" applyBorder="1"/>
    <xf numFmtId="7" fontId="0" fillId="0" borderId="1" xfId="0" applyNumberFormat="1" applyBorder="1" applyAlignment="1">
      <alignment horizontal="right"/>
    </xf>
    <xf numFmtId="8" fontId="3" fillId="0" borderId="1" xfId="0" applyNumberFormat="1" applyFont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D2C0-7F62-4EC2-AAF4-489524509F3B}">
  <dimension ref="A1:J69"/>
  <sheetViews>
    <sheetView topLeftCell="A65" workbookViewId="0">
      <selection activeCell="D20" sqref="D20"/>
    </sheetView>
  </sheetViews>
  <sheetFormatPr defaultRowHeight="14.5" x14ac:dyDescent="0.35"/>
  <cols>
    <col min="1" max="1" width="9.36328125" customWidth="1"/>
    <col min="3" max="4" width="11.81640625" customWidth="1"/>
    <col min="5" max="5" width="14.6328125" customWidth="1"/>
    <col min="6" max="6" width="11.81640625" customWidth="1"/>
    <col min="7" max="7" width="11.453125" bestFit="1" customWidth="1"/>
    <col min="8" max="8" width="11.26953125" customWidth="1"/>
    <col min="9" max="9" width="10.90625" customWidth="1"/>
    <col min="10" max="10" width="11.7265625" customWidth="1"/>
  </cols>
  <sheetData>
    <row r="1" spans="1:10" x14ac:dyDescent="0.35">
      <c r="A1" s="20" t="s">
        <v>22</v>
      </c>
      <c r="D1" s="20" t="s">
        <v>23</v>
      </c>
    </row>
    <row r="2" spans="1:10" x14ac:dyDescent="0.35">
      <c r="A2" s="1" t="s">
        <v>12</v>
      </c>
      <c r="B2" s="3">
        <v>0.02</v>
      </c>
      <c r="D2" s="12" t="s">
        <v>7</v>
      </c>
      <c r="E2" s="13">
        <f>NPV(B2,J12:J69)+J11</f>
        <v>519843.00287289737</v>
      </c>
    </row>
    <row r="3" spans="1:10" x14ac:dyDescent="0.35">
      <c r="D3" s="21" t="s">
        <v>25</v>
      </c>
      <c r="E3" s="22">
        <f>NPV(B2,C12:C69)+C11</f>
        <v>3701449.6003595763</v>
      </c>
    </row>
    <row r="4" spans="1:10" x14ac:dyDescent="0.35">
      <c r="A4" s="14" t="s">
        <v>21</v>
      </c>
      <c r="B4" s="14" t="s">
        <v>20</v>
      </c>
    </row>
    <row r="5" spans="1:10" x14ac:dyDescent="0.35">
      <c r="A5" s="15">
        <v>20550</v>
      </c>
      <c r="B5" s="3">
        <v>0.1</v>
      </c>
    </row>
    <row r="6" spans="1:10" x14ac:dyDescent="0.35">
      <c r="A6" s="15">
        <v>83550</v>
      </c>
      <c r="B6" s="3">
        <v>0.12</v>
      </c>
    </row>
    <row r="7" spans="1:10" x14ac:dyDescent="0.35">
      <c r="A7" s="15">
        <v>178150</v>
      </c>
      <c r="B7" s="3">
        <v>0.22</v>
      </c>
    </row>
    <row r="9" spans="1:10" x14ac:dyDescent="0.35">
      <c r="A9" s="20" t="s">
        <v>24</v>
      </c>
    </row>
    <row r="10" spans="1:10" x14ac:dyDescent="0.35">
      <c r="A10" s="5" t="s">
        <v>1</v>
      </c>
      <c r="B10" s="5" t="s">
        <v>3</v>
      </c>
      <c r="C10" s="5" t="s">
        <v>2</v>
      </c>
      <c r="D10" s="5" t="s">
        <v>26</v>
      </c>
      <c r="E10" s="5" t="s">
        <v>27</v>
      </c>
      <c r="F10" s="5" t="s">
        <v>28</v>
      </c>
      <c r="G10" s="5" t="s">
        <v>4</v>
      </c>
      <c r="H10" s="5" t="s">
        <v>5</v>
      </c>
      <c r="I10" s="5" t="s">
        <v>6</v>
      </c>
      <c r="J10" s="5" t="s">
        <v>8</v>
      </c>
    </row>
    <row r="11" spans="1:10" x14ac:dyDescent="0.35">
      <c r="A11">
        <v>0</v>
      </c>
      <c r="B11">
        <v>22</v>
      </c>
      <c r="C11" s="16">
        <v>43644</v>
      </c>
      <c r="D11" s="18">
        <f>MIN(C11,$A$5)</f>
        <v>20550</v>
      </c>
      <c r="E11" s="18">
        <f t="shared" ref="E11:E69" si="0">MAX(IF(C11&lt;$A$6,C11-D11,$A$6-$A$5),0)</f>
        <v>23094</v>
      </c>
      <c r="F11" s="18">
        <f>MAX(C11-D11-E11,0)</f>
        <v>0</v>
      </c>
      <c r="G11" s="18">
        <f>$B$5*D11</f>
        <v>2055</v>
      </c>
      <c r="H11" s="18">
        <f>$B$6*E11</f>
        <v>2771.2799999999997</v>
      </c>
      <c r="I11" s="18">
        <f>$B$7*F11</f>
        <v>0</v>
      </c>
      <c r="J11" s="18">
        <f>SUM(G11:I11)</f>
        <v>4826.28</v>
      </c>
    </row>
    <row r="12" spans="1:10" x14ac:dyDescent="0.35">
      <c r="A12">
        <v>1</v>
      </c>
      <c r="B12">
        <v>23</v>
      </c>
      <c r="C12" s="16">
        <v>45432</v>
      </c>
      <c r="D12" s="18">
        <f t="shared" ref="D12:D69" si="1">MIN(C12,$A$5)</f>
        <v>20550</v>
      </c>
      <c r="E12" s="18">
        <f t="shared" si="0"/>
        <v>24882</v>
      </c>
      <c r="F12" s="18">
        <f t="shared" ref="F12:F69" si="2">MAX(C12-D12-E12,0)</f>
        <v>0</v>
      </c>
      <c r="G12" s="18">
        <f t="shared" ref="G12:G69" si="3">$B$5*D12</f>
        <v>2055</v>
      </c>
      <c r="H12" s="18">
        <f>$B$6*E12</f>
        <v>2985.8399999999997</v>
      </c>
      <c r="I12" s="18">
        <f t="shared" ref="I12:I69" si="4">$B$7*F12</f>
        <v>0</v>
      </c>
      <c r="J12" s="18">
        <f t="shared" ref="J12:J69" si="5">SUM(G12:I12)</f>
        <v>5040.84</v>
      </c>
    </row>
    <row r="13" spans="1:10" x14ac:dyDescent="0.35">
      <c r="A13">
        <v>2</v>
      </c>
      <c r="B13">
        <v>24</v>
      </c>
      <c r="C13" s="16">
        <v>54912</v>
      </c>
      <c r="D13" s="18">
        <f t="shared" si="1"/>
        <v>20550</v>
      </c>
      <c r="E13" s="18">
        <f t="shared" si="0"/>
        <v>34362</v>
      </c>
      <c r="F13" s="18">
        <f t="shared" si="2"/>
        <v>0</v>
      </c>
      <c r="G13" s="18">
        <f t="shared" si="3"/>
        <v>2055</v>
      </c>
      <c r="H13" s="18">
        <f t="shared" ref="H13:H69" si="6">$B$6*E13</f>
        <v>4123.4399999999996</v>
      </c>
      <c r="I13" s="18">
        <f t="shared" si="4"/>
        <v>0</v>
      </c>
      <c r="J13" s="18">
        <f t="shared" si="5"/>
        <v>6178.44</v>
      </c>
    </row>
    <row r="14" spans="1:10" x14ac:dyDescent="0.35">
      <c r="A14">
        <v>3</v>
      </c>
      <c r="B14">
        <v>25</v>
      </c>
      <c r="C14" s="16">
        <v>65952</v>
      </c>
      <c r="D14" s="18">
        <f t="shared" si="1"/>
        <v>20550</v>
      </c>
      <c r="E14" s="18">
        <f t="shared" si="0"/>
        <v>45402</v>
      </c>
      <c r="F14" s="18">
        <f t="shared" si="2"/>
        <v>0</v>
      </c>
      <c r="G14" s="18">
        <f t="shared" si="3"/>
        <v>2055</v>
      </c>
      <c r="H14" s="18">
        <f t="shared" si="6"/>
        <v>5448.24</v>
      </c>
      <c r="I14" s="18">
        <f t="shared" si="4"/>
        <v>0</v>
      </c>
      <c r="J14" s="18">
        <f t="shared" si="5"/>
        <v>7503.24</v>
      </c>
    </row>
    <row r="15" spans="1:10" x14ac:dyDescent="0.35">
      <c r="A15">
        <v>4</v>
      </c>
      <c r="B15">
        <v>26</v>
      </c>
      <c r="C15" s="16">
        <v>77628</v>
      </c>
      <c r="D15" s="18">
        <f t="shared" si="1"/>
        <v>20550</v>
      </c>
      <c r="E15" s="18">
        <f t="shared" si="0"/>
        <v>57078</v>
      </c>
      <c r="F15" s="18">
        <f t="shared" si="2"/>
        <v>0</v>
      </c>
      <c r="G15" s="18">
        <f t="shared" si="3"/>
        <v>2055</v>
      </c>
      <c r="H15" s="18">
        <f t="shared" si="6"/>
        <v>6849.36</v>
      </c>
      <c r="I15" s="18">
        <f t="shared" si="4"/>
        <v>0</v>
      </c>
      <c r="J15" s="18">
        <f t="shared" si="5"/>
        <v>8904.36</v>
      </c>
    </row>
    <row r="16" spans="1:10" x14ac:dyDescent="0.35">
      <c r="A16">
        <v>5</v>
      </c>
      <c r="B16">
        <v>27</v>
      </c>
      <c r="C16" s="16">
        <v>77628</v>
      </c>
      <c r="D16" s="18">
        <f t="shared" si="1"/>
        <v>20550</v>
      </c>
      <c r="E16" s="18">
        <f t="shared" si="0"/>
        <v>57078</v>
      </c>
      <c r="F16" s="18">
        <f t="shared" si="2"/>
        <v>0</v>
      </c>
      <c r="G16" s="18">
        <f t="shared" si="3"/>
        <v>2055</v>
      </c>
      <c r="H16" s="18">
        <f t="shared" si="6"/>
        <v>6849.36</v>
      </c>
      <c r="I16" s="18">
        <f t="shared" si="4"/>
        <v>0</v>
      </c>
      <c r="J16" s="18">
        <f t="shared" si="5"/>
        <v>8904.36</v>
      </c>
    </row>
    <row r="17" spans="1:10" x14ac:dyDescent="0.35">
      <c r="A17">
        <v>6</v>
      </c>
      <c r="B17">
        <v>28</v>
      </c>
      <c r="C17" s="16">
        <v>81360</v>
      </c>
      <c r="D17" s="18">
        <f t="shared" si="1"/>
        <v>20550</v>
      </c>
      <c r="E17" s="18">
        <f t="shared" si="0"/>
        <v>60810</v>
      </c>
      <c r="F17" s="18">
        <f t="shared" si="2"/>
        <v>0</v>
      </c>
      <c r="G17" s="18">
        <f t="shared" si="3"/>
        <v>2055</v>
      </c>
      <c r="H17" s="18">
        <f t="shared" si="6"/>
        <v>7297.2</v>
      </c>
      <c r="I17" s="18">
        <f t="shared" si="4"/>
        <v>0</v>
      </c>
      <c r="J17" s="18">
        <f t="shared" si="5"/>
        <v>9352.2000000000007</v>
      </c>
    </row>
    <row r="18" spans="1:10" x14ac:dyDescent="0.35">
      <c r="A18">
        <v>7</v>
      </c>
      <c r="B18">
        <v>29</v>
      </c>
      <c r="C18" s="16">
        <v>81360</v>
      </c>
      <c r="D18" s="18">
        <f t="shared" si="1"/>
        <v>20550</v>
      </c>
      <c r="E18" s="18">
        <f t="shared" si="0"/>
        <v>60810</v>
      </c>
      <c r="F18" s="18">
        <f t="shared" si="2"/>
        <v>0</v>
      </c>
      <c r="G18" s="18">
        <f t="shared" si="3"/>
        <v>2055</v>
      </c>
      <c r="H18" s="18">
        <f t="shared" si="6"/>
        <v>7297.2</v>
      </c>
      <c r="I18" s="18">
        <f t="shared" si="4"/>
        <v>0</v>
      </c>
      <c r="J18" s="18">
        <f t="shared" si="5"/>
        <v>9352.2000000000007</v>
      </c>
    </row>
    <row r="19" spans="1:10" x14ac:dyDescent="0.35">
      <c r="A19">
        <v>8</v>
      </c>
      <c r="B19">
        <v>30</v>
      </c>
      <c r="C19" s="16">
        <v>85440</v>
      </c>
      <c r="D19" s="18">
        <f t="shared" si="1"/>
        <v>20550</v>
      </c>
      <c r="E19" s="18">
        <f>MAX(IF(C19&lt;$A$6,C19-D19,$A$6-$A$5),0)</f>
        <v>63000</v>
      </c>
      <c r="F19" s="18">
        <f t="shared" si="2"/>
        <v>1890</v>
      </c>
      <c r="G19" s="18">
        <f t="shared" si="3"/>
        <v>2055</v>
      </c>
      <c r="H19" s="18">
        <f t="shared" si="6"/>
        <v>7560</v>
      </c>
      <c r="I19" s="18">
        <f t="shared" si="4"/>
        <v>415.8</v>
      </c>
      <c r="J19" s="18">
        <f t="shared" si="5"/>
        <v>10030.799999999999</v>
      </c>
    </row>
    <row r="20" spans="1:10" x14ac:dyDescent="0.35">
      <c r="A20">
        <v>9</v>
      </c>
      <c r="B20">
        <v>31</v>
      </c>
      <c r="C20" s="16">
        <v>85440</v>
      </c>
      <c r="D20" s="18">
        <f t="shared" si="1"/>
        <v>20550</v>
      </c>
      <c r="E20" s="18">
        <f t="shared" si="0"/>
        <v>63000</v>
      </c>
      <c r="F20" s="18">
        <f t="shared" si="2"/>
        <v>1890</v>
      </c>
      <c r="G20" s="18">
        <f t="shared" si="3"/>
        <v>2055</v>
      </c>
      <c r="H20" s="18">
        <f t="shared" si="6"/>
        <v>7560</v>
      </c>
      <c r="I20" s="18">
        <f t="shared" si="4"/>
        <v>415.8</v>
      </c>
      <c r="J20" s="18">
        <f t="shared" si="5"/>
        <v>10030.799999999999</v>
      </c>
    </row>
    <row r="21" spans="1:10" x14ac:dyDescent="0.35">
      <c r="A21">
        <v>10</v>
      </c>
      <c r="B21">
        <v>32</v>
      </c>
      <c r="C21" s="16">
        <v>99048</v>
      </c>
      <c r="D21" s="18">
        <f t="shared" si="1"/>
        <v>20550</v>
      </c>
      <c r="E21" s="18">
        <f t="shared" si="0"/>
        <v>63000</v>
      </c>
      <c r="F21" s="18">
        <f t="shared" si="2"/>
        <v>15498</v>
      </c>
      <c r="G21" s="18">
        <f t="shared" si="3"/>
        <v>2055</v>
      </c>
      <c r="H21" s="18">
        <f t="shared" si="6"/>
        <v>7560</v>
      </c>
      <c r="I21" s="18">
        <f t="shared" si="4"/>
        <v>3409.56</v>
      </c>
      <c r="J21" s="18">
        <f t="shared" si="5"/>
        <v>13024.56</v>
      </c>
    </row>
    <row r="22" spans="1:10" x14ac:dyDescent="0.35">
      <c r="A22">
        <v>11</v>
      </c>
      <c r="B22">
        <v>33</v>
      </c>
      <c r="C22" s="16">
        <v>99048</v>
      </c>
      <c r="D22" s="18">
        <f t="shared" si="1"/>
        <v>20550</v>
      </c>
      <c r="E22" s="18">
        <f t="shared" si="0"/>
        <v>63000</v>
      </c>
      <c r="F22" s="18">
        <f t="shared" si="2"/>
        <v>15498</v>
      </c>
      <c r="G22" s="18">
        <f t="shared" si="3"/>
        <v>2055</v>
      </c>
      <c r="H22" s="18">
        <f t="shared" si="6"/>
        <v>7560</v>
      </c>
      <c r="I22" s="18">
        <f t="shared" si="4"/>
        <v>3409.56</v>
      </c>
      <c r="J22" s="18">
        <f t="shared" si="5"/>
        <v>13024.56</v>
      </c>
    </row>
    <row r="23" spans="1:10" x14ac:dyDescent="0.35">
      <c r="A23">
        <v>12</v>
      </c>
      <c r="B23">
        <v>34</v>
      </c>
      <c r="C23" s="16">
        <v>103980</v>
      </c>
      <c r="D23" s="18">
        <f t="shared" si="1"/>
        <v>20550</v>
      </c>
      <c r="E23" s="18">
        <f t="shared" si="0"/>
        <v>63000</v>
      </c>
      <c r="F23" s="18">
        <f t="shared" si="2"/>
        <v>20430</v>
      </c>
      <c r="G23" s="18">
        <f t="shared" si="3"/>
        <v>2055</v>
      </c>
      <c r="H23" s="18">
        <f t="shared" si="6"/>
        <v>7560</v>
      </c>
      <c r="I23" s="18">
        <f t="shared" si="4"/>
        <v>4494.6000000000004</v>
      </c>
      <c r="J23" s="18">
        <f t="shared" si="5"/>
        <v>14109.6</v>
      </c>
    </row>
    <row r="24" spans="1:10" x14ac:dyDescent="0.35">
      <c r="A24">
        <v>13</v>
      </c>
      <c r="B24">
        <v>35</v>
      </c>
      <c r="C24" s="16">
        <v>103980</v>
      </c>
      <c r="D24" s="18">
        <f t="shared" si="1"/>
        <v>20550</v>
      </c>
      <c r="E24" s="18">
        <f t="shared" si="0"/>
        <v>63000</v>
      </c>
      <c r="F24" s="18">
        <f t="shared" si="2"/>
        <v>20430</v>
      </c>
      <c r="G24" s="18">
        <f t="shared" si="3"/>
        <v>2055</v>
      </c>
      <c r="H24" s="18">
        <f t="shared" si="6"/>
        <v>7560</v>
      </c>
      <c r="I24" s="18">
        <f t="shared" si="4"/>
        <v>4494.6000000000004</v>
      </c>
      <c r="J24" s="18">
        <f t="shared" si="5"/>
        <v>14109.6</v>
      </c>
    </row>
    <row r="25" spans="1:10" x14ac:dyDescent="0.35">
      <c r="A25">
        <v>14</v>
      </c>
      <c r="B25">
        <v>36</v>
      </c>
      <c r="C25" s="16">
        <v>107412</v>
      </c>
      <c r="D25" s="18">
        <f t="shared" si="1"/>
        <v>20550</v>
      </c>
      <c r="E25" s="18">
        <f t="shared" si="0"/>
        <v>63000</v>
      </c>
      <c r="F25" s="18">
        <f t="shared" si="2"/>
        <v>23862</v>
      </c>
      <c r="G25" s="18">
        <f t="shared" si="3"/>
        <v>2055</v>
      </c>
      <c r="H25" s="18">
        <f t="shared" si="6"/>
        <v>7560</v>
      </c>
      <c r="I25" s="18">
        <f t="shared" si="4"/>
        <v>5249.64</v>
      </c>
      <c r="J25" s="18">
        <f t="shared" si="5"/>
        <v>14864.64</v>
      </c>
    </row>
    <row r="26" spans="1:10" x14ac:dyDescent="0.35">
      <c r="A26">
        <v>15</v>
      </c>
      <c r="B26">
        <v>37</v>
      </c>
      <c r="C26" s="16">
        <v>107412</v>
      </c>
      <c r="D26" s="18">
        <f t="shared" si="1"/>
        <v>20550</v>
      </c>
      <c r="E26" s="18">
        <f t="shared" si="0"/>
        <v>63000</v>
      </c>
      <c r="F26" s="18">
        <f t="shared" si="2"/>
        <v>23862</v>
      </c>
      <c r="G26" s="18">
        <f t="shared" si="3"/>
        <v>2055</v>
      </c>
      <c r="H26" s="18">
        <f t="shared" si="6"/>
        <v>7560</v>
      </c>
      <c r="I26" s="18">
        <f t="shared" si="4"/>
        <v>5249.64</v>
      </c>
      <c r="J26" s="18">
        <f t="shared" si="5"/>
        <v>14864.64</v>
      </c>
    </row>
    <row r="27" spans="1:10" x14ac:dyDescent="0.35">
      <c r="A27">
        <v>16</v>
      </c>
      <c r="B27">
        <v>38</v>
      </c>
      <c r="C27" s="16">
        <v>119784</v>
      </c>
      <c r="D27" s="18">
        <f t="shared" si="1"/>
        <v>20550</v>
      </c>
      <c r="E27" s="18">
        <f t="shared" si="0"/>
        <v>63000</v>
      </c>
      <c r="F27" s="18">
        <f t="shared" si="2"/>
        <v>36234</v>
      </c>
      <c r="G27" s="18">
        <f t="shared" si="3"/>
        <v>2055</v>
      </c>
      <c r="H27" s="18">
        <f t="shared" si="6"/>
        <v>7560</v>
      </c>
      <c r="I27" s="18">
        <f t="shared" si="4"/>
        <v>7971.4800000000005</v>
      </c>
      <c r="J27" s="18">
        <f t="shared" si="5"/>
        <v>17586.48</v>
      </c>
    </row>
    <row r="28" spans="1:10" x14ac:dyDescent="0.35">
      <c r="A28">
        <v>17</v>
      </c>
      <c r="B28">
        <v>39</v>
      </c>
      <c r="C28" s="16">
        <v>119784</v>
      </c>
      <c r="D28" s="18">
        <f t="shared" si="1"/>
        <v>20550</v>
      </c>
      <c r="E28" s="18">
        <f t="shared" si="0"/>
        <v>63000</v>
      </c>
      <c r="F28" s="18">
        <f t="shared" si="2"/>
        <v>36234</v>
      </c>
      <c r="G28" s="18">
        <f t="shared" si="3"/>
        <v>2055</v>
      </c>
      <c r="H28" s="18">
        <f t="shared" si="6"/>
        <v>7560</v>
      </c>
      <c r="I28" s="18">
        <f t="shared" si="4"/>
        <v>7971.4800000000005</v>
      </c>
      <c r="J28" s="18">
        <f t="shared" si="5"/>
        <v>17586.48</v>
      </c>
    </row>
    <row r="29" spans="1:10" x14ac:dyDescent="0.35">
      <c r="A29">
        <v>18</v>
      </c>
      <c r="B29">
        <v>40</v>
      </c>
      <c r="C29" s="16">
        <v>123180</v>
      </c>
      <c r="D29" s="18">
        <f t="shared" si="1"/>
        <v>20550</v>
      </c>
      <c r="E29" s="18">
        <f t="shared" si="0"/>
        <v>63000</v>
      </c>
      <c r="F29" s="18">
        <f t="shared" si="2"/>
        <v>39630</v>
      </c>
      <c r="G29" s="18">
        <f t="shared" si="3"/>
        <v>2055</v>
      </c>
      <c r="H29" s="18">
        <f t="shared" si="6"/>
        <v>7560</v>
      </c>
      <c r="I29" s="18">
        <f t="shared" si="4"/>
        <v>8718.6</v>
      </c>
      <c r="J29" s="18">
        <f t="shared" si="5"/>
        <v>18333.599999999999</v>
      </c>
    </row>
    <row r="30" spans="1:10" x14ac:dyDescent="0.35">
      <c r="A30">
        <v>19</v>
      </c>
      <c r="B30">
        <v>41</v>
      </c>
      <c r="C30" s="16">
        <v>123180</v>
      </c>
      <c r="D30" s="18">
        <f t="shared" si="1"/>
        <v>20550</v>
      </c>
      <c r="E30" s="18">
        <f t="shared" si="0"/>
        <v>63000</v>
      </c>
      <c r="F30" s="18">
        <f t="shared" si="2"/>
        <v>39630</v>
      </c>
      <c r="G30" s="18">
        <f t="shared" si="3"/>
        <v>2055</v>
      </c>
      <c r="H30" s="18">
        <f t="shared" si="6"/>
        <v>7560</v>
      </c>
      <c r="I30" s="18">
        <f t="shared" si="4"/>
        <v>8718.6</v>
      </c>
      <c r="J30" s="18">
        <f t="shared" si="5"/>
        <v>18333.599999999999</v>
      </c>
    </row>
    <row r="31" spans="1:10" x14ac:dyDescent="0.35">
      <c r="A31">
        <v>20</v>
      </c>
      <c r="B31">
        <v>42</v>
      </c>
      <c r="C31" s="16">
        <v>126528</v>
      </c>
      <c r="D31" s="18">
        <f t="shared" si="1"/>
        <v>20550</v>
      </c>
      <c r="E31" s="18">
        <f t="shared" si="0"/>
        <v>63000</v>
      </c>
      <c r="F31" s="18">
        <f t="shared" si="2"/>
        <v>42978</v>
      </c>
      <c r="G31" s="18">
        <f t="shared" si="3"/>
        <v>2055</v>
      </c>
      <c r="H31" s="18">
        <f t="shared" si="6"/>
        <v>7560</v>
      </c>
      <c r="I31" s="18">
        <f t="shared" si="4"/>
        <v>9455.16</v>
      </c>
      <c r="J31" s="18">
        <f t="shared" si="5"/>
        <v>19070.16</v>
      </c>
    </row>
    <row r="32" spans="1:10" x14ac:dyDescent="0.35">
      <c r="A32">
        <v>21</v>
      </c>
      <c r="B32">
        <v>43</v>
      </c>
      <c r="C32" s="16">
        <v>126528</v>
      </c>
      <c r="D32" s="18">
        <f t="shared" si="1"/>
        <v>20550</v>
      </c>
      <c r="E32" s="18">
        <f t="shared" si="0"/>
        <v>63000</v>
      </c>
      <c r="F32" s="18">
        <f t="shared" si="2"/>
        <v>42978</v>
      </c>
      <c r="G32" s="18">
        <f t="shared" si="3"/>
        <v>2055</v>
      </c>
      <c r="H32" s="18">
        <f t="shared" si="6"/>
        <v>7560</v>
      </c>
      <c r="I32" s="18">
        <f t="shared" si="4"/>
        <v>9455.16</v>
      </c>
      <c r="J32" s="18">
        <f t="shared" si="5"/>
        <v>19070.16</v>
      </c>
    </row>
    <row r="33" spans="1:10" x14ac:dyDescent="0.35">
      <c r="A33">
        <v>22</v>
      </c>
      <c r="B33">
        <v>44</v>
      </c>
      <c r="C33" s="16">
        <v>130332</v>
      </c>
      <c r="D33" s="18">
        <f t="shared" si="1"/>
        <v>20550</v>
      </c>
      <c r="E33" s="18">
        <f t="shared" si="0"/>
        <v>63000</v>
      </c>
      <c r="F33" s="18">
        <f t="shared" si="2"/>
        <v>46782</v>
      </c>
      <c r="G33" s="18">
        <f t="shared" si="3"/>
        <v>2055</v>
      </c>
      <c r="H33" s="18">
        <f t="shared" si="6"/>
        <v>7560</v>
      </c>
      <c r="I33" s="18">
        <f t="shared" si="4"/>
        <v>10292.040000000001</v>
      </c>
      <c r="J33" s="18">
        <f t="shared" si="5"/>
        <v>19907.04</v>
      </c>
    </row>
    <row r="34" spans="1:10" x14ac:dyDescent="0.35">
      <c r="A34">
        <v>23</v>
      </c>
      <c r="B34">
        <v>45</v>
      </c>
      <c r="C34" s="16">
        <v>130332</v>
      </c>
      <c r="D34" s="18">
        <f t="shared" si="1"/>
        <v>20550</v>
      </c>
      <c r="E34" s="18">
        <f t="shared" si="0"/>
        <v>63000</v>
      </c>
      <c r="F34" s="18">
        <f t="shared" si="2"/>
        <v>46782</v>
      </c>
      <c r="G34" s="18">
        <f t="shared" si="3"/>
        <v>2055</v>
      </c>
      <c r="H34" s="18">
        <f t="shared" si="6"/>
        <v>7560</v>
      </c>
      <c r="I34" s="18">
        <f t="shared" si="4"/>
        <v>10292.040000000001</v>
      </c>
      <c r="J34" s="18">
        <f t="shared" si="5"/>
        <v>19907.04</v>
      </c>
    </row>
    <row r="35" spans="1:10" x14ac:dyDescent="0.35">
      <c r="A35">
        <v>24</v>
      </c>
      <c r="B35">
        <v>46</v>
      </c>
      <c r="C35" s="16">
        <v>144000</v>
      </c>
      <c r="D35" s="18">
        <f t="shared" si="1"/>
        <v>20550</v>
      </c>
      <c r="E35" s="18">
        <f t="shared" si="0"/>
        <v>63000</v>
      </c>
      <c r="F35" s="18">
        <f t="shared" si="2"/>
        <v>60450</v>
      </c>
      <c r="G35" s="18">
        <f t="shared" si="3"/>
        <v>2055</v>
      </c>
      <c r="H35" s="18">
        <f t="shared" si="6"/>
        <v>7560</v>
      </c>
      <c r="I35" s="18">
        <f t="shared" si="4"/>
        <v>13299</v>
      </c>
      <c r="J35" s="18">
        <f t="shared" si="5"/>
        <v>22914</v>
      </c>
    </row>
    <row r="36" spans="1:10" x14ac:dyDescent="0.35">
      <c r="A36">
        <v>25</v>
      </c>
      <c r="B36">
        <v>47</v>
      </c>
      <c r="C36" s="16">
        <v>144000</v>
      </c>
      <c r="D36" s="18">
        <f t="shared" si="1"/>
        <v>20550</v>
      </c>
      <c r="E36" s="18">
        <f t="shared" si="0"/>
        <v>63000</v>
      </c>
      <c r="F36" s="18">
        <f t="shared" si="2"/>
        <v>60450</v>
      </c>
      <c r="G36" s="18">
        <f t="shared" si="3"/>
        <v>2055</v>
      </c>
      <c r="H36" s="18">
        <f t="shared" si="6"/>
        <v>7560</v>
      </c>
      <c r="I36" s="18">
        <f t="shared" si="4"/>
        <v>13299</v>
      </c>
      <c r="J36" s="18">
        <f t="shared" si="5"/>
        <v>22914</v>
      </c>
    </row>
    <row r="37" spans="1:10" x14ac:dyDescent="0.35">
      <c r="A37">
        <v>26</v>
      </c>
      <c r="B37">
        <v>48</v>
      </c>
      <c r="C37" s="16">
        <v>144000</v>
      </c>
      <c r="D37" s="18">
        <f t="shared" si="1"/>
        <v>20550</v>
      </c>
      <c r="E37" s="18">
        <f t="shared" si="0"/>
        <v>63000</v>
      </c>
      <c r="F37" s="18">
        <f t="shared" si="2"/>
        <v>60450</v>
      </c>
      <c r="G37" s="18">
        <f t="shared" si="3"/>
        <v>2055</v>
      </c>
      <c r="H37" s="18">
        <f t="shared" si="6"/>
        <v>7560</v>
      </c>
      <c r="I37" s="18">
        <f t="shared" si="4"/>
        <v>13299</v>
      </c>
      <c r="J37" s="18">
        <f t="shared" si="5"/>
        <v>22914</v>
      </c>
    </row>
    <row r="38" spans="1:10" x14ac:dyDescent="0.35">
      <c r="A38">
        <v>27</v>
      </c>
      <c r="B38">
        <v>49</v>
      </c>
      <c r="C38" s="16">
        <v>144000</v>
      </c>
      <c r="D38" s="18">
        <f t="shared" si="1"/>
        <v>20550</v>
      </c>
      <c r="E38" s="18">
        <f t="shared" si="0"/>
        <v>63000</v>
      </c>
      <c r="F38" s="18">
        <f t="shared" si="2"/>
        <v>60450</v>
      </c>
      <c r="G38" s="18">
        <f t="shared" si="3"/>
        <v>2055</v>
      </c>
      <c r="H38" s="18">
        <f t="shared" si="6"/>
        <v>7560</v>
      </c>
      <c r="I38" s="18">
        <f t="shared" si="4"/>
        <v>13299</v>
      </c>
      <c r="J38" s="18">
        <f t="shared" si="5"/>
        <v>22914</v>
      </c>
    </row>
    <row r="39" spans="1:10" x14ac:dyDescent="0.35">
      <c r="A39">
        <v>28</v>
      </c>
      <c r="B39">
        <v>50</v>
      </c>
      <c r="C39" s="16">
        <v>144000</v>
      </c>
      <c r="D39" s="18">
        <f t="shared" si="1"/>
        <v>20550</v>
      </c>
      <c r="E39" s="18">
        <f t="shared" si="0"/>
        <v>63000</v>
      </c>
      <c r="F39" s="18">
        <f t="shared" si="2"/>
        <v>60450</v>
      </c>
      <c r="G39" s="18">
        <f t="shared" si="3"/>
        <v>2055</v>
      </c>
      <c r="H39" s="18">
        <f t="shared" si="6"/>
        <v>7560</v>
      </c>
      <c r="I39" s="18">
        <f t="shared" si="4"/>
        <v>13299</v>
      </c>
      <c r="J39" s="18">
        <f t="shared" si="5"/>
        <v>22914</v>
      </c>
    </row>
    <row r="40" spans="1:10" x14ac:dyDescent="0.35">
      <c r="A40">
        <v>29</v>
      </c>
      <c r="B40">
        <v>51</v>
      </c>
      <c r="C40" s="16">
        <v>144000</v>
      </c>
      <c r="D40" s="18">
        <f t="shared" si="1"/>
        <v>20550</v>
      </c>
      <c r="E40" s="18">
        <f t="shared" si="0"/>
        <v>63000</v>
      </c>
      <c r="F40" s="18">
        <f t="shared" si="2"/>
        <v>60450</v>
      </c>
      <c r="G40" s="18">
        <f t="shared" si="3"/>
        <v>2055</v>
      </c>
      <c r="H40" s="18">
        <f t="shared" si="6"/>
        <v>7560</v>
      </c>
      <c r="I40" s="18">
        <f t="shared" si="4"/>
        <v>13299</v>
      </c>
      <c r="J40" s="18">
        <f t="shared" si="5"/>
        <v>22914</v>
      </c>
    </row>
    <row r="41" spans="1:10" x14ac:dyDescent="0.35">
      <c r="A41">
        <v>30</v>
      </c>
      <c r="B41">
        <v>52</v>
      </c>
      <c r="C41" s="16">
        <v>156000</v>
      </c>
      <c r="D41" s="18">
        <f t="shared" si="1"/>
        <v>20550</v>
      </c>
      <c r="E41" s="18">
        <f t="shared" si="0"/>
        <v>63000</v>
      </c>
      <c r="F41" s="18">
        <f t="shared" si="2"/>
        <v>72450</v>
      </c>
      <c r="G41" s="18">
        <f t="shared" si="3"/>
        <v>2055</v>
      </c>
      <c r="H41" s="18">
        <f t="shared" si="6"/>
        <v>7560</v>
      </c>
      <c r="I41" s="18">
        <f t="shared" si="4"/>
        <v>15939</v>
      </c>
      <c r="J41" s="18">
        <f t="shared" si="5"/>
        <v>25554</v>
      </c>
    </row>
    <row r="42" spans="1:10" x14ac:dyDescent="0.35">
      <c r="A42">
        <v>31</v>
      </c>
      <c r="B42">
        <v>53</v>
      </c>
      <c r="C42" s="16">
        <v>156000</v>
      </c>
      <c r="D42" s="18">
        <f t="shared" si="1"/>
        <v>20550</v>
      </c>
      <c r="E42" s="18">
        <f t="shared" si="0"/>
        <v>63000</v>
      </c>
      <c r="F42" s="18">
        <f t="shared" si="2"/>
        <v>72450</v>
      </c>
      <c r="G42" s="18">
        <f t="shared" si="3"/>
        <v>2055</v>
      </c>
      <c r="H42" s="18">
        <f t="shared" si="6"/>
        <v>7560</v>
      </c>
      <c r="I42" s="18">
        <f t="shared" si="4"/>
        <v>15939</v>
      </c>
      <c r="J42" s="18">
        <f t="shared" si="5"/>
        <v>25554</v>
      </c>
    </row>
    <row r="43" spans="1:10" x14ac:dyDescent="0.35">
      <c r="A43">
        <v>32</v>
      </c>
      <c r="B43">
        <v>54</v>
      </c>
      <c r="C43" s="16">
        <v>156000</v>
      </c>
      <c r="D43" s="18">
        <f t="shared" si="1"/>
        <v>20550</v>
      </c>
      <c r="E43" s="18">
        <f t="shared" si="0"/>
        <v>63000</v>
      </c>
      <c r="F43" s="18">
        <f t="shared" si="2"/>
        <v>72450</v>
      </c>
      <c r="G43" s="18">
        <f t="shared" si="3"/>
        <v>2055</v>
      </c>
      <c r="H43" s="18">
        <f t="shared" si="6"/>
        <v>7560</v>
      </c>
      <c r="I43" s="18">
        <f t="shared" si="4"/>
        <v>15939</v>
      </c>
      <c r="J43" s="18">
        <f t="shared" si="5"/>
        <v>25554</v>
      </c>
    </row>
    <row r="44" spans="1:10" x14ac:dyDescent="0.35">
      <c r="A44">
        <v>33</v>
      </c>
      <c r="B44">
        <v>55</v>
      </c>
      <c r="C44" s="16">
        <v>156000</v>
      </c>
      <c r="D44" s="18">
        <f t="shared" si="1"/>
        <v>20550</v>
      </c>
      <c r="E44" s="18">
        <f t="shared" si="0"/>
        <v>63000</v>
      </c>
      <c r="F44" s="18">
        <f t="shared" si="2"/>
        <v>72450</v>
      </c>
      <c r="G44" s="18">
        <f t="shared" si="3"/>
        <v>2055</v>
      </c>
      <c r="H44" s="18">
        <f t="shared" si="6"/>
        <v>7560</v>
      </c>
      <c r="I44" s="18">
        <f t="shared" si="4"/>
        <v>15939</v>
      </c>
      <c r="J44" s="18">
        <f t="shared" si="5"/>
        <v>25554</v>
      </c>
    </row>
    <row r="45" spans="1:10" x14ac:dyDescent="0.35">
      <c r="A45">
        <v>34</v>
      </c>
      <c r="B45">
        <v>56</v>
      </c>
      <c r="C45" s="16">
        <v>168000</v>
      </c>
      <c r="D45" s="18">
        <f t="shared" si="1"/>
        <v>20550</v>
      </c>
      <c r="E45" s="18">
        <f t="shared" si="0"/>
        <v>63000</v>
      </c>
      <c r="F45" s="18">
        <f t="shared" si="2"/>
        <v>84450</v>
      </c>
      <c r="G45" s="18">
        <f t="shared" si="3"/>
        <v>2055</v>
      </c>
      <c r="H45" s="18">
        <f t="shared" si="6"/>
        <v>7560</v>
      </c>
      <c r="I45" s="18">
        <f t="shared" si="4"/>
        <v>18579</v>
      </c>
      <c r="J45" s="18">
        <f t="shared" si="5"/>
        <v>28194</v>
      </c>
    </row>
    <row r="46" spans="1:10" x14ac:dyDescent="0.35">
      <c r="A46">
        <v>35</v>
      </c>
      <c r="B46">
        <v>57</v>
      </c>
      <c r="C46" s="16">
        <v>168000</v>
      </c>
      <c r="D46" s="18">
        <f t="shared" si="1"/>
        <v>20550</v>
      </c>
      <c r="E46" s="18">
        <f t="shared" si="0"/>
        <v>63000</v>
      </c>
      <c r="F46" s="18">
        <f t="shared" si="2"/>
        <v>84450</v>
      </c>
      <c r="G46" s="18">
        <f t="shared" si="3"/>
        <v>2055</v>
      </c>
      <c r="H46" s="18">
        <f t="shared" si="6"/>
        <v>7560</v>
      </c>
      <c r="I46" s="18">
        <f t="shared" si="4"/>
        <v>18579</v>
      </c>
      <c r="J46" s="18">
        <f t="shared" si="5"/>
        <v>28194</v>
      </c>
    </row>
    <row r="47" spans="1:10" x14ac:dyDescent="0.35">
      <c r="A47">
        <v>36</v>
      </c>
      <c r="B47">
        <v>58</v>
      </c>
      <c r="C47" s="16">
        <v>168000</v>
      </c>
      <c r="D47" s="18">
        <f t="shared" si="1"/>
        <v>20550</v>
      </c>
      <c r="E47" s="18">
        <f t="shared" si="0"/>
        <v>63000</v>
      </c>
      <c r="F47" s="18">
        <f t="shared" si="2"/>
        <v>84450</v>
      </c>
      <c r="G47" s="18">
        <f t="shared" si="3"/>
        <v>2055</v>
      </c>
      <c r="H47" s="18">
        <f t="shared" si="6"/>
        <v>7560</v>
      </c>
      <c r="I47" s="18">
        <f t="shared" si="4"/>
        <v>18579</v>
      </c>
      <c r="J47" s="18">
        <f t="shared" si="5"/>
        <v>28194</v>
      </c>
    </row>
    <row r="48" spans="1:10" x14ac:dyDescent="0.35">
      <c r="A48">
        <v>37</v>
      </c>
      <c r="B48">
        <v>59</v>
      </c>
      <c r="C48" s="16">
        <v>168000</v>
      </c>
      <c r="D48" s="18">
        <f t="shared" si="1"/>
        <v>20550</v>
      </c>
      <c r="E48" s="18">
        <f t="shared" si="0"/>
        <v>63000</v>
      </c>
      <c r="F48" s="18">
        <f t="shared" si="2"/>
        <v>84450</v>
      </c>
      <c r="G48" s="18">
        <f t="shared" si="3"/>
        <v>2055</v>
      </c>
      <c r="H48" s="18">
        <f t="shared" si="6"/>
        <v>7560</v>
      </c>
      <c r="I48" s="18">
        <f t="shared" si="4"/>
        <v>18579</v>
      </c>
      <c r="J48" s="18">
        <f t="shared" si="5"/>
        <v>28194</v>
      </c>
    </row>
    <row r="49" spans="1:10" x14ac:dyDescent="0.35">
      <c r="A49" s="4">
        <v>38</v>
      </c>
      <c r="B49" s="4">
        <v>60</v>
      </c>
      <c r="C49" s="17">
        <v>168000</v>
      </c>
      <c r="D49" s="19">
        <f t="shared" si="1"/>
        <v>20550</v>
      </c>
      <c r="E49" s="19">
        <f t="shared" si="0"/>
        <v>63000</v>
      </c>
      <c r="F49" s="19">
        <f t="shared" si="2"/>
        <v>84450</v>
      </c>
      <c r="G49" s="19">
        <f t="shared" si="3"/>
        <v>2055</v>
      </c>
      <c r="H49" s="19">
        <f t="shared" si="6"/>
        <v>7560</v>
      </c>
      <c r="I49" s="19">
        <f t="shared" si="4"/>
        <v>18579</v>
      </c>
      <c r="J49" s="19">
        <f t="shared" si="5"/>
        <v>28194</v>
      </c>
    </row>
    <row r="50" spans="1:10" x14ac:dyDescent="0.35">
      <c r="A50">
        <v>39</v>
      </c>
      <c r="B50">
        <v>61</v>
      </c>
      <c r="C50" s="16">
        <v>84000</v>
      </c>
      <c r="D50" s="18">
        <f t="shared" si="1"/>
        <v>20550</v>
      </c>
      <c r="E50" s="18">
        <f t="shared" si="0"/>
        <v>63000</v>
      </c>
      <c r="F50" s="18">
        <f t="shared" si="2"/>
        <v>450</v>
      </c>
      <c r="G50" s="18">
        <f t="shared" si="3"/>
        <v>2055</v>
      </c>
      <c r="H50" s="18">
        <f t="shared" si="6"/>
        <v>7560</v>
      </c>
      <c r="I50" s="18">
        <f t="shared" si="4"/>
        <v>99</v>
      </c>
      <c r="J50" s="18">
        <f t="shared" si="5"/>
        <v>9714</v>
      </c>
    </row>
    <row r="51" spans="1:10" x14ac:dyDescent="0.35">
      <c r="A51">
        <v>40</v>
      </c>
      <c r="B51">
        <v>62</v>
      </c>
      <c r="C51" s="16">
        <v>84000</v>
      </c>
      <c r="D51" s="18">
        <f t="shared" si="1"/>
        <v>20550</v>
      </c>
      <c r="E51" s="18">
        <f t="shared" si="0"/>
        <v>63000</v>
      </c>
      <c r="F51" s="18">
        <f t="shared" si="2"/>
        <v>450</v>
      </c>
      <c r="G51" s="18">
        <f t="shared" si="3"/>
        <v>2055</v>
      </c>
      <c r="H51" s="18">
        <f t="shared" si="6"/>
        <v>7560</v>
      </c>
      <c r="I51" s="18">
        <f t="shared" si="4"/>
        <v>99</v>
      </c>
      <c r="J51" s="18">
        <f t="shared" si="5"/>
        <v>9714</v>
      </c>
    </row>
    <row r="52" spans="1:10" x14ac:dyDescent="0.35">
      <c r="A52">
        <v>41</v>
      </c>
      <c r="B52">
        <v>63</v>
      </c>
      <c r="C52" s="16">
        <v>84000</v>
      </c>
      <c r="D52" s="18">
        <f t="shared" si="1"/>
        <v>20550</v>
      </c>
      <c r="E52" s="18">
        <f t="shared" si="0"/>
        <v>63000</v>
      </c>
      <c r="F52" s="18">
        <f t="shared" si="2"/>
        <v>450</v>
      </c>
      <c r="G52" s="18">
        <f t="shared" si="3"/>
        <v>2055</v>
      </c>
      <c r="H52" s="18">
        <f t="shared" si="6"/>
        <v>7560</v>
      </c>
      <c r="I52" s="18">
        <f t="shared" si="4"/>
        <v>99</v>
      </c>
      <c r="J52" s="18">
        <f t="shared" si="5"/>
        <v>9714</v>
      </c>
    </row>
    <row r="53" spans="1:10" x14ac:dyDescent="0.35">
      <c r="A53">
        <v>42</v>
      </c>
      <c r="B53">
        <v>64</v>
      </c>
      <c r="C53" s="16">
        <v>84000</v>
      </c>
      <c r="D53" s="18">
        <f t="shared" si="1"/>
        <v>20550</v>
      </c>
      <c r="E53" s="18">
        <f t="shared" si="0"/>
        <v>63000</v>
      </c>
      <c r="F53" s="18">
        <f t="shared" si="2"/>
        <v>450</v>
      </c>
      <c r="G53" s="18">
        <f t="shared" si="3"/>
        <v>2055</v>
      </c>
      <c r="H53" s="18">
        <f t="shared" si="6"/>
        <v>7560</v>
      </c>
      <c r="I53" s="18">
        <f t="shared" si="4"/>
        <v>99</v>
      </c>
      <c r="J53" s="18">
        <f t="shared" si="5"/>
        <v>9714</v>
      </c>
    </row>
    <row r="54" spans="1:10" x14ac:dyDescent="0.35">
      <c r="A54">
        <v>43</v>
      </c>
      <c r="B54">
        <v>65</v>
      </c>
      <c r="C54" s="16">
        <v>84000</v>
      </c>
      <c r="D54" s="18">
        <f t="shared" si="1"/>
        <v>20550</v>
      </c>
      <c r="E54" s="18">
        <f t="shared" si="0"/>
        <v>63000</v>
      </c>
      <c r="F54" s="18">
        <f t="shared" si="2"/>
        <v>450</v>
      </c>
      <c r="G54" s="18">
        <f t="shared" si="3"/>
        <v>2055</v>
      </c>
      <c r="H54" s="18">
        <f t="shared" si="6"/>
        <v>7560</v>
      </c>
      <c r="I54" s="18">
        <f t="shared" si="4"/>
        <v>99</v>
      </c>
      <c r="J54" s="18">
        <f t="shared" si="5"/>
        <v>9714</v>
      </c>
    </row>
    <row r="55" spans="1:10" x14ac:dyDescent="0.35">
      <c r="A55">
        <v>44</v>
      </c>
      <c r="B55">
        <v>66</v>
      </c>
      <c r="C55" s="16">
        <v>84000</v>
      </c>
      <c r="D55" s="18">
        <f t="shared" si="1"/>
        <v>20550</v>
      </c>
      <c r="E55" s="18">
        <f t="shared" si="0"/>
        <v>63000</v>
      </c>
      <c r="F55" s="18">
        <f t="shared" si="2"/>
        <v>450</v>
      </c>
      <c r="G55" s="18">
        <f t="shared" si="3"/>
        <v>2055</v>
      </c>
      <c r="H55" s="18">
        <f t="shared" si="6"/>
        <v>7560</v>
      </c>
      <c r="I55" s="18">
        <f t="shared" si="4"/>
        <v>99</v>
      </c>
      <c r="J55" s="18">
        <f t="shared" si="5"/>
        <v>9714</v>
      </c>
    </row>
    <row r="56" spans="1:10" x14ac:dyDescent="0.35">
      <c r="A56">
        <v>45</v>
      </c>
      <c r="B56">
        <v>67</v>
      </c>
      <c r="C56" s="16">
        <v>84000</v>
      </c>
      <c r="D56" s="18">
        <f t="shared" si="1"/>
        <v>20550</v>
      </c>
      <c r="E56" s="18">
        <f t="shared" si="0"/>
        <v>63000</v>
      </c>
      <c r="F56" s="18">
        <f t="shared" si="2"/>
        <v>450</v>
      </c>
      <c r="G56" s="18">
        <f t="shared" si="3"/>
        <v>2055</v>
      </c>
      <c r="H56" s="18">
        <f t="shared" si="6"/>
        <v>7560</v>
      </c>
      <c r="I56" s="18">
        <f t="shared" si="4"/>
        <v>99</v>
      </c>
      <c r="J56" s="18">
        <f t="shared" si="5"/>
        <v>9714</v>
      </c>
    </row>
    <row r="57" spans="1:10" x14ac:dyDescent="0.35">
      <c r="A57">
        <v>46</v>
      </c>
      <c r="B57">
        <v>68</v>
      </c>
      <c r="C57" s="16">
        <v>84000</v>
      </c>
      <c r="D57" s="18">
        <f t="shared" si="1"/>
        <v>20550</v>
      </c>
      <c r="E57" s="18">
        <f t="shared" si="0"/>
        <v>63000</v>
      </c>
      <c r="F57" s="18">
        <f t="shared" si="2"/>
        <v>450</v>
      </c>
      <c r="G57" s="18">
        <f t="shared" si="3"/>
        <v>2055</v>
      </c>
      <c r="H57" s="18">
        <f t="shared" si="6"/>
        <v>7560</v>
      </c>
      <c r="I57" s="18">
        <f t="shared" si="4"/>
        <v>99</v>
      </c>
      <c r="J57" s="18">
        <f t="shared" si="5"/>
        <v>9714</v>
      </c>
    </row>
    <row r="58" spans="1:10" x14ac:dyDescent="0.35">
      <c r="A58">
        <v>47</v>
      </c>
      <c r="B58">
        <v>69</v>
      </c>
      <c r="C58" s="16">
        <v>84000</v>
      </c>
      <c r="D58" s="18">
        <f t="shared" si="1"/>
        <v>20550</v>
      </c>
      <c r="E58" s="18">
        <f t="shared" si="0"/>
        <v>63000</v>
      </c>
      <c r="F58" s="18">
        <f t="shared" si="2"/>
        <v>450</v>
      </c>
      <c r="G58" s="18">
        <f t="shared" si="3"/>
        <v>2055</v>
      </c>
      <c r="H58" s="18">
        <f t="shared" si="6"/>
        <v>7560</v>
      </c>
      <c r="I58" s="18">
        <f t="shared" si="4"/>
        <v>99</v>
      </c>
      <c r="J58" s="18">
        <f t="shared" si="5"/>
        <v>9714</v>
      </c>
    </row>
    <row r="59" spans="1:10" x14ac:dyDescent="0.35">
      <c r="A59">
        <v>48</v>
      </c>
      <c r="B59">
        <v>70</v>
      </c>
      <c r="C59" s="16">
        <v>84000</v>
      </c>
      <c r="D59" s="18">
        <f t="shared" si="1"/>
        <v>20550</v>
      </c>
      <c r="E59" s="18">
        <f t="shared" si="0"/>
        <v>63000</v>
      </c>
      <c r="F59" s="18">
        <f t="shared" si="2"/>
        <v>450</v>
      </c>
      <c r="G59" s="18">
        <f t="shared" si="3"/>
        <v>2055</v>
      </c>
      <c r="H59" s="18">
        <f t="shared" si="6"/>
        <v>7560</v>
      </c>
      <c r="I59" s="18">
        <f t="shared" si="4"/>
        <v>99</v>
      </c>
      <c r="J59" s="18">
        <f t="shared" si="5"/>
        <v>9714</v>
      </c>
    </row>
    <row r="60" spans="1:10" x14ac:dyDescent="0.35">
      <c r="A60">
        <v>49</v>
      </c>
      <c r="B60">
        <v>71</v>
      </c>
      <c r="C60" s="16">
        <v>84000</v>
      </c>
      <c r="D60" s="18">
        <f t="shared" si="1"/>
        <v>20550</v>
      </c>
      <c r="E60" s="18">
        <f t="shared" si="0"/>
        <v>63000</v>
      </c>
      <c r="F60" s="18">
        <f t="shared" si="2"/>
        <v>450</v>
      </c>
      <c r="G60" s="18">
        <f t="shared" si="3"/>
        <v>2055</v>
      </c>
      <c r="H60" s="18">
        <f t="shared" si="6"/>
        <v>7560</v>
      </c>
      <c r="I60" s="18">
        <f t="shared" si="4"/>
        <v>99</v>
      </c>
      <c r="J60" s="18">
        <f t="shared" si="5"/>
        <v>9714</v>
      </c>
    </row>
    <row r="61" spans="1:10" x14ac:dyDescent="0.35">
      <c r="A61">
        <v>50</v>
      </c>
      <c r="B61">
        <v>72</v>
      </c>
      <c r="C61" s="16">
        <v>84000</v>
      </c>
      <c r="D61" s="18">
        <f t="shared" si="1"/>
        <v>20550</v>
      </c>
      <c r="E61" s="18">
        <f t="shared" si="0"/>
        <v>63000</v>
      </c>
      <c r="F61" s="18">
        <f t="shared" si="2"/>
        <v>450</v>
      </c>
      <c r="G61" s="18">
        <f t="shared" si="3"/>
        <v>2055</v>
      </c>
      <c r="H61" s="18">
        <f t="shared" si="6"/>
        <v>7560</v>
      </c>
      <c r="I61" s="18">
        <f t="shared" si="4"/>
        <v>99</v>
      </c>
      <c r="J61" s="18">
        <f t="shared" si="5"/>
        <v>9714</v>
      </c>
    </row>
    <row r="62" spans="1:10" x14ac:dyDescent="0.35">
      <c r="A62">
        <v>51</v>
      </c>
      <c r="B62">
        <v>73</v>
      </c>
      <c r="C62" s="16">
        <v>84000</v>
      </c>
      <c r="D62" s="18">
        <f t="shared" si="1"/>
        <v>20550</v>
      </c>
      <c r="E62" s="18">
        <f t="shared" si="0"/>
        <v>63000</v>
      </c>
      <c r="F62" s="18">
        <f t="shared" si="2"/>
        <v>450</v>
      </c>
      <c r="G62" s="18">
        <f t="shared" si="3"/>
        <v>2055</v>
      </c>
      <c r="H62" s="18">
        <f t="shared" si="6"/>
        <v>7560</v>
      </c>
      <c r="I62" s="18">
        <f t="shared" si="4"/>
        <v>99</v>
      </c>
      <c r="J62" s="18">
        <f t="shared" si="5"/>
        <v>9714</v>
      </c>
    </row>
    <row r="63" spans="1:10" x14ac:dyDescent="0.35">
      <c r="A63">
        <v>52</v>
      </c>
      <c r="B63">
        <v>74</v>
      </c>
      <c r="C63" s="16">
        <v>84000</v>
      </c>
      <c r="D63" s="18">
        <f t="shared" si="1"/>
        <v>20550</v>
      </c>
      <c r="E63" s="18">
        <f t="shared" si="0"/>
        <v>63000</v>
      </c>
      <c r="F63" s="18">
        <f t="shared" si="2"/>
        <v>450</v>
      </c>
      <c r="G63" s="18">
        <f t="shared" si="3"/>
        <v>2055</v>
      </c>
      <c r="H63" s="18">
        <f t="shared" si="6"/>
        <v>7560</v>
      </c>
      <c r="I63" s="18">
        <f t="shared" si="4"/>
        <v>99</v>
      </c>
      <c r="J63" s="18">
        <f t="shared" si="5"/>
        <v>9714</v>
      </c>
    </row>
    <row r="64" spans="1:10" x14ac:dyDescent="0.35">
      <c r="A64">
        <v>53</v>
      </c>
      <c r="B64">
        <v>75</v>
      </c>
      <c r="C64" s="16">
        <v>84000</v>
      </c>
      <c r="D64" s="18">
        <f t="shared" si="1"/>
        <v>20550</v>
      </c>
      <c r="E64" s="18">
        <f t="shared" si="0"/>
        <v>63000</v>
      </c>
      <c r="F64" s="18">
        <f t="shared" si="2"/>
        <v>450</v>
      </c>
      <c r="G64" s="18">
        <f t="shared" si="3"/>
        <v>2055</v>
      </c>
      <c r="H64" s="18">
        <f t="shared" si="6"/>
        <v>7560</v>
      </c>
      <c r="I64" s="18">
        <f t="shared" si="4"/>
        <v>99</v>
      </c>
      <c r="J64" s="18">
        <f t="shared" si="5"/>
        <v>9714</v>
      </c>
    </row>
    <row r="65" spans="1:10" x14ac:dyDescent="0.35">
      <c r="A65">
        <v>54</v>
      </c>
      <c r="B65">
        <v>76</v>
      </c>
      <c r="C65" s="16">
        <v>84000</v>
      </c>
      <c r="D65" s="18">
        <f t="shared" si="1"/>
        <v>20550</v>
      </c>
      <c r="E65" s="18">
        <f t="shared" si="0"/>
        <v>63000</v>
      </c>
      <c r="F65" s="18">
        <f t="shared" si="2"/>
        <v>450</v>
      </c>
      <c r="G65" s="18">
        <f t="shared" si="3"/>
        <v>2055</v>
      </c>
      <c r="H65" s="18">
        <f t="shared" si="6"/>
        <v>7560</v>
      </c>
      <c r="I65" s="18">
        <f t="shared" si="4"/>
        <v>99</v>
      </c>
      <c r="J65" s="18">
        <f t="shared" si="5"/>
        <v>9714</v>
      </c>
    </row>
    <row r="66" spans="1:10" x14ac:dyDescent="0.35">
      <c r="A66">
        <v>55</v>
      </c>
      <c r="B66">
        <v>77</v>
      </c>
      <c r="C66" s="16">
        <v>84000</v>
      </c>
      <c r="D66" s="18">
        <f t="shared" si="1"/>
        <v>20550</v>
      </c>
      <c r="E66" s="18">
        <f t="shared" si="0"/>
        <v>63000</v>
      </c>
      <c r="F66" s="18">
        <f t="shared" si="2"/>
        <v>450</v>
      </c>
      <c r="G66" s="18">
        <f t="shared" si="3"/>
        <v>2055</v>
      </c>
      <c r="H66" s="18">
        <f t="shared" si="6"/>
        <v>7560</v>
      </c>
      <c r="I66" s="18">
        <f t="shared" si="4"/>
        <v>99</v>
      </c>
      <c r="J66" s="18">
        <f t="shared" si="5"/>
        <v>9714</v>
      </c>
    </row>
    <row r="67" spans="1:10" x14ac:dyDescent="0.35">
      <c r="A67">
        <v>56</v>
      </c>
      <c r="B67">
        <v>78</v>
      </c>
      <c r="C67" s="16">
        <v>84000</v>
      </c>
      <c r="D67" s="18">
        <f t="shared" si="1"/>
        <v>20550</v>
      </c>
      <c r="E67" s="18">
        <f t="shared" si="0"/>
        <v>63000</v>
      </c>
      <c r="F67" s="18">
        <f t="shared" si="2"/>
        <v>450</v>
      </c>
      <c r="G67" s="18">
        <f t="shared" si="3"/>
        <v>2055</v>
      </c>
      <c r="H67" s="18">
        <f t="shared" si="6"/>
        <v>7560</v>
      </c>
      <c r="I67" s="18">
        <f t="shared" si="4"/>
        <v>99</v>
      </c>
      <c r="J67" s="18">
        <f t="shared" si="5"/>
        <v>9714</v>
      </c>
    </row>
    <row r="68" spans="1:10" x14ac:dyDescent="0.35">
      <c r="A68">
        <v>57</v>
      </c>
      <c r="B68">
        <v>79</v>
      </c>
      <c r="C68" s="16">
        <v>84000</v>
      </c>
      <c r="D68" s="18">
        <f t="shared" si="1"/>
        <v>20550</v>
      </c>
      <c r="E68" s="18">
        <f t="shared" si="0"/>
        <v>63000</v>
      </c>
      <c r="F68" s="18">
        <f t="shared" si="2"/>
        <v>450</v>
      </c>
      <c r="G68" s="18">
        <f t="shared" si="3"/>
        <v>2055</v>
      </c>
      <c r="H68" s="18">
        <f t="shared" si="6"/>
        <v>7560</v>
      </c>
      <c r="I68" s="18">
        <f t="shared" si="4"/>
        <v>99</v>
      </c>
      <c r="J68" s="18">
        <f t="shared" si="5"/>
        <v>9714</v>
      </c>
    </row>
    <row r="69" spans="1:10" x14ac:dyDescent="0.35">
      <c r="A69" s="4">
        <v>58</v>
      </c>
      <c r="B69" s="4">
        <v>80</v>
      </c>
      <c r="C69" s="17">
        <v>84000</v>
      </c>
      <c r="D69" s="19">
        <f t="shared" si="1"/>
        <v>20550</v>
      </c>
      <c r="E69" s="19">
        <f t="shared" si="0"/>
        <v>63000</v>
      </c>
      <c r="F69" s="19">
        <f t="shared" si="2"/>
        <v>450</v>
      </c>
      <c r="G69" s="19">
        <f t="shared" si="3"/>
        <v>2055</v>
      </c>
      <c r="H69" s="19">
        <f t="shared" si="6"/>
        <v>7560</v>
      </c>
      <c r="I69" s="19">
        <f t="shared" si="4"/>
        <v>99</v>
      </c>
      <c r="J69" s="19">
        <f t="shared" si="5"/>
        <v>9714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AF16-0D42-4348-8EA5-60E8BFF6C05E}">
  <dimension ref="A2:P67"/>
  <sheetViews>
    <sheetView tabSelected="1" workbookViewId="0">
      <selection activeCell="I24" sqref="I24:K35"/>
    </sheetView>
  </sheetViews>
  <sheetFormatPr defaultRowHeight="14.5" x14ac:dyDescent="0.35"/>
  <cols>
    <col min="1" max="1" width="24.453125" customWidth="1"/>
    <col min="2" max="2" width="12.08984375" bestFit="1" customWidth="1"/>
    <col min="3" max="3" width="11.81640625" customWidth="1"/>
    <col min="4" max="4" width="11.453125" customWidth="1"/>
    <col min="5" max="5" width="17.7265625" customWidth="1"/>
    <col min="6" max="6" width="12.7265625" customWidth="1"/>
    <col min="7" max="7" width="19.6328125" customWidth="1"/>
    <col min="8" max="8" width="14.08984375" customWidth="1"/>
  </cols>
  <sheetData>
    <row r="2" spans="1:16" x14ac:dyDescent="0.35">
      <c r="A2" s="1" t="s">
        <v>12</v>
      </c>
      <c r="B2" s="3">
        <v>0.02</v>
      </c>
      <c r="E2" s="1" t="s">
        <v>13</v>
      </c>
      <c r="F2" s="8">
        <f>NPV(B2,D10:D19)+D9</f>
        <v>59554.538591386023</v>
      </c>
    </row>
    <row r="3" spans="1:16" x14ac:dyDescent="0.35">
      <c r="A3" s="1" t="s">
        <v>14</v>
      </c>
      <c r="B3" s="2">
        <v>6500</v>
      </c>
      <c r="E3" s="1" t="s">
        <v>17</v>
      </c>
      <c r="F3" s="7">
        <f>F47/(1+B2)^A47</f>
        <v>851737.0272863924</v>
      </c>
    </row>
    <row r="4" spans="1:16" x14ac:dyDescent="0.35">
      <c r="A4" s="1" t="s">
        <v>0</v>
      </c>
      <c r="B4" s="3">
        <v>0.1</v>
      </c>
      <c r="E4" s="1" t="s">
        <v>18</v>
      </c>
      <c r="F4" s="7">
        <f>F67/(1+B2)^A67</f>
        <v>1693172.2947392038</v>
      </c>
    </row>
    <row r="5" spans="1:16" x14ac:dyDescent="0.35">
      <c r="A5" s="1" t="s">
        <v>16</v>
      </c>
      <c r="B5" s="3">
        <v>0.04</v>
      </c>
    </row>
    <row r="6" spans="1:16" x14ac:dyDescent="0.35">
      <c r="A6" s="1" t="s">
        <v>19</v>
      </c>
      <c r="B6" s="11">
        <v>80000</v>
      </c>
    </row>
    <row r="8" spans="1:16" x14ac:dyDescent="0.35">
      <c r="A8" s="5" t="s">
        <v>1</v>
      </c>
      <c r="B8" s="5" t="s">
        <v>3</v>
      </c>
      <c r="C8" s="5" t="s">
        <v>10</v>
      </c>
      <c r="D8" s="5" t="s">
        <v>9</v>
      </c>
      <c r="E8" s="5" t="s">
        <v>15</v>
      </c>
      <c r="F8" s="5" t="s">
        <v>11</v>
      </c>
      <c r="H8" s="9">
        <f>F4</f>
        <v>1693172.2947392038</v>
      </c>
      <c r="I8" s="6">
        <v>0.04</v>
      </c>
      <c r="J8" s="6">
        <v>0.05</v>
      </c>
      <c r="K8" s="6">
        <v>0.06</v>
      </c>
      <c r="L8" s="6">
        <v>7.0000000000000007E-2</v>
      </c>
      <c r="M8" s="6">
        <v>0.08</v>
      </c>
      <c r="N8" s="6">
        <v>0.09</v>
      </c>
      <c r="O8" s="6">
        <v>0.1</v>
      </c>
      <c r="P8" s="6">
        <v>0.11</v>
      </c>
    </row>
    <row r="9" spans="1:16" x14ac:dyDescent="0.35">
      <c r="A9">
        <v>0</v>
      </c>
      <c r="B9">
        <v>22</v>
      </c>
      <c r="C9">
        <v>0</v>
      </c>
      <c r="D9">
        <f t="shared" ref="D9:D18" si="0">$B$3</f>
        <v>6500</v>
      </c>
      <c r="E9">
        <v>0</v>
      </c>
      <c r="F9">
        <f>(1+$B$4)*(C9+D9-E9)</f>
        <v>7150.0000000000009</v>
      </c>
      <c r="G9" s="23">
        <v>7150</v>
      </c>
      <c r="H9" s="10">
        <v>1000</v>
      </c>
      <c r="I9">
        <f t="dataTable" ref="I9:P20" dt2D="1" dtr="1" r1="B4" r2="B3"/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1</v>
      </c>
      <c r="B10">
        <v>23</v>
      </c>
      <c r="C10">
        <f>F9</f>
        <v>7150.0000000000009</v>
      </c>
      <c r="D10">
        <f t="shared" si="0"/>
        <v>6500</v>
      </c>
      <c r="E10">
        <v>0</v>
      </c>
      <c r="F10">
        <f t="shared" ref="F10:F67" si="1">(1+$B$4)*(C10+D10-E10)</f>
        <v>15015.000000000002</v>
      </c>
      <c r="G10" s="23">
        <v>15015</v>
      </c>
      <c r="H10" s="10">
        <f>H9+500</f>
        <v>1500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2</v>
      </c>
      <c r="B11">
        <v>24</v>
      </c>
      <c r="C11">
        <f t="shared" ref="C11:C67" si="2">F10</f>
        <v>15015.000000000002</v>
      </c>
      <c r="D11">
        <f t="shared" si="0"/>
        <v>6500</v>
      </c>
      <c r="E11">
        <v>0</v>
      </c>
      <c r="F11">
        <f t="shared" si="1"/>
        <v>23666.500000000004</v>
      </c>
      <c r="G11" s="23">
        <v>23666.5</v>
      </c>
      <c r="H11" s="10">
        <f t="shared" ref="H11:H20" si="3">H10+500</f>
        <v>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149471.79037141943</v>
      </c>
    </row>
    <row r="12" spans="1:16" x14ac:dyDescent="0.35">
      <c r="A12">
        <v>3</v>
      </c>
      <c r="B12">
        <v>25</v>
      </c>
      <c r="C12">
        <f t="shared" si="2"/>
        <v>23666.500000000004</v>
      </c>
      <c r="D12">
        <f t="shared" si="0"/>
        <v>6500</v>
      </c>
      <c r="E12">
        <v>0</v>
      </c>
      <c r="F12">
        <f t="shared" si="1"/>
        <v>33183.150000000009</v>
      </c>
      <c r="G12" s="23">
        <v>33183.15</v>
      </c>
      <c r="H12" s="10">
        <f t="shared" si="3"/>
        <v>2500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638796.822612538</v>
      </c>
    </row>
    <row r="13" spans="1:16" x14ac:dyDescent="0.35">
      <c r="A13">
        <v>4</v>
      </c>
      <c r="B13">
        <v>26</v>
      </c>
      <c r="C13">
        <f t="shared" si="2"/>
        <v>33183.150000000009</v>
      </c>
      <c r="D13">
        <f t="shared" si="0"/>
        <v>6500</v>
      </c>
      <c r="E13">
        <v>0</v>
      </c>
      <c r="F13">
        <f t="shared" si="1"/>
        <v>43651.465000000011</v>
      </c>
      <c r="G13" s="23">
        <v>43651.47</v>
      </c>
      <c r="H13" s="10">
        <f t="shared" si="3"/>
        <v>3000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181544.6541352057</v>
      </c>
      <c r="P13">
        <v>1054715.3722727001</v>
      </c>
    </row>
    <row r="14" spans="1:16" x14ac:dyDescent="0.35">
      <c r="A14">
        <v>5</v>
      </c>
      <c r="B14">
        <v>27</v>
      </c>
      <c r="C14">
        <f t="shared" si="2"/>
        <v>43651.465000000011</v>
      </c>
      <c r="D14">
        <f t="shared" si="0"/>
        <v>6500</v>
      </c>
      <c r="E14">
        <v>0</v>
      </c>
      <c r="F14">
        <f t="shared" si="1"/>
        <v>55166.611500000014</v>
      </c>
      <c r="G14" s="23">
        <v>55166.61</v>
      </c>
      <c r="H14" s="10">
        <f t="shared" si="3"/>
        <v>3500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478172.85880351649</v>
      </c>
      <c r="P14">
        <v>1382889.9534434732</v>
      </c>
    </row>
    <row r="15" spans="1:16" x14ac:dyDescent="0.35">
      <c r="A15">
        <v>6</v>
      </c>
      <c r="B15">
        <v>28</v>
      </c>
      <c r="C15">
        <f t="shared" si="2"/>
        <v>55166.611500000014</v>
      </c>
      <c r="D15">
        <f t="shared" si="0"/>
        <v>6500</v>
      </c>
      <c r="E15">
        <v>0</v>
      </c>
      <c r="F15">
        <f t="shared" si="1"/>
        <v>67833.272650000014</v>
      </c>
      <c r="G15" s="23">
        <v>67833.27</v>
      </c>
      <c r="H15" s="10">
        <f t="shared" si="3"/>
        <v>4000</v>
      </c>
      <c r="I15">
        <v>0</v>
      </c>
      <c r="J15">
        <v>0</v>
      </c>
      <c r="K15">
        <v>0</v>
      </c>
      <c r="L15">
        <v>0</v>
      </c>
      <c r="M15">
        <v>0</v>
      </c>
      <c r="N15">
        <v>18287.489737589225</v>
      </c>
      <c r="O15">
        <v>767211.76783983316</v>
      </c>
      <c r="P15">
        <v>1667219.5616992903</v>
      </c>
    </row>
    <row r="16" spans="1:16" x14ac:dyDescent="0.35">
      <c r="A16">
        <v>7</v>
      </c>
      <c r="B16">
        <v>29</v>
      </c>
      <c r="C16">
        <f t="shared" si="2"/>
        <v>67833.272650000014</v>
      </c>
      <c r="D16">
        <f t="shared" si="0"/>
        <v>6500</v>
      </c>
      <c r="E16">
        <v>0</v>
      </c>
      <c r="F16">
        <f t="shared" si="1"/>
        <v>81766.599915000028</v>
      </c>
      <c r="G16" s="23">
        <v>81766.600000000006</v>
      </c>
      <c r="H16" s="10">
        <f t="shared" si="3"/>
        <v>4500</v>
      </c>
      <c r="I16">
        <v>0</v>
      </c>
      <c r="J16">
        <v>0</v>
      </c>
      <c r="K16">
        <v>0</v>
      </c>
      <c r="L16">
        <v>0</v>
      </c>
      <c r="M16">
        <v>0</v>
      </c>
      <c r="N16">
        <v>197400.22576430032</v>
      </c>
      <c r="O16">
        <v>1003121.6997051009</v>
      </c>
      <c r="P16">
        <v>1922987.130006094</v>
      </c>
    </row>
    <row r="17" spans="1:16" x14ac:dyDescent="0.35">
      <c r="A17">
        <v>8</v>
      </c>
      <c r="B17">
        <v>30</v>
      </c>
      <c r="C17">
        <f t="shared" si="2"/>
        <v>81766.599915000028</v>
      </c>
      <c r="D17">
        <f t="shared" si="0"/>
        <v>6500</v>
      </c>
      <c r="E17">
        <v>0</v>
      </c>
      <c r="F17">
        <f t="shared" si="1"/>
        <v>97093.25990650004</v>
      </c>
      <c r="G17" s="23">
        <v>97093.26</v>
      </c>
      <c r="H17" s="10">
        <f t="shared" si="3"/>
        <v>5000</v>
      </c>
      <c r="I17">
        <v>0</v>
      </c>
      <c r="J17">
        <v>0</v>
      </c>
      <c r="K17">
        <v>0</v>
      </c>
      <c r="L17">
        <v>0</v>
      </c>
      <c r="M17">
        <v>0</v>
      </c>
      <c r="N17">
        <v>376512.96179101017</v>
      </c>
      <c r="O17">
        <v>1203182.360416203</v>
      </c>
      <c r="P17">
        <v>2158780.6457362147</v>
      </c>
    </row>
    <row r="18" spans="1:16" x14ac:dyDescent="0.35">
      <c r="A18">
        <v>9</v>
      </c>
      <c r="B18">
        <v>31</v>
      </c>
      <c r="C18">
        <f t="shared" si="2"/>
        <v>97093.25990650004</v>
      </c>
      <c r="D18">
        <f t="shared" si="0"/>
        <v>6500</v>
      </c>
      <c r="E18">
        <v>0</v>
      </c>
      <c r="F18">
        <f t="shared" si="1"/>
        <v>113952.58589715006</v>
      </c>
      <c r="G18" s="23">
        <v>113952.59</v>
      </c>
      <c r="H18" s="10">
        <f t="shared" si="3"/>
        <v>5500</v>
      </c>
      <c r="I18">
        <v>0</v>
      </c>
      <c r="J18">
        <v>0</v>
      </c>
      <c r="K18">
        <v>0</v>
      </c>
      <c r="L18">
        <v>0</v>
      </c>
      <c r="M18">
        <v>0</v>
      </c>
      <c r="N18">
        <v>555625.6978177228</v>
      </c>
      <c r="O18">
        <v>1380801.7724415958</v>
      </c>
      <c r="P18">
        <v>2379111.4072956336</v>
      </c>
    </row>
    <row r="19" spans="1:16" x14ac:dyDescent="0.35">
      <c r="A19">
        <v>10</v>
      </c>
      <c r="B19">
        <v>32</v>
      </c>
      <c r="C19">
        <f t="shared" si="2"/>
        <v>113952.58589715006</v>
      </c>
      <c r="D19">
        <v>0</v>
      </c>
      <c r="E19">
        <v>0</v>
      </c>
      <c r="F19">
        <f t="shared" si="1"/>
        <v>125347.84448686507</v>
      </c>
      <c r="G19" s="23">
        <v>125347.84</v>
      </c>
      <c r="H19" s="10">
        <f t="shared" si="3"/>
        <v>6000</v>
      </c>
      <c r="I19">
        <v>0</v>
      </c>
      <c r="J19">
        <v>0</v>
      </c>
      <c r="K19">
        <v>0</v>
      </c>
      <c r="L19">
        <v>0</v>
      </c>
      <c r="M19">
        <v>38947.289535038006</v>
      </c>
      <c r="N19">
        <v>730243.64335518249</v>
      </c>
      <c r="O19">
        <v>1542718.6359352458</v>
      </c>
      <c r="P19">
        <v>2595394.2625043271</v>
      </c>
    </row>
    <row r="20" spans="1:16" x14ac:dyDescent="0.35">
      <c r="A20">
        <v>11</v>
      </c>
      <c r="B20">
        <v>33</v>
      </c>
      <c r="C20">
        <f t="shared" si="2"/>
        <v>125347.84448686507</v>
      </c>
      <c r="D20">
        <v>0</v>
      </c>
      <c r="E20">
        <v>0</v>
      </c>
      <c r="F20">
        <f t="shared" si="1"/>
        <v>137882.62893555159</v>
      </c>
      <c r="G20" s="24">
        <v>137882.63</v>
      </c>
      <c r="H20" s="10">
        <f t="shared" si="3"/>
        <v>6500</v>
      </c>
      <c r="I20">
        <v>0</v>
      </c>
      <c r="J20">
        <v>0</v>
      </c>
      <c r="K20">
        <v>0</v>
      </c>
      <c r="L20">
        <v>0</v>
      </c>
      <c r="M20">
        <v>146671.46036029159</v>
      </c>
      <c r="N20">
        <v>877878.41022747371</v>
      </c>
      <c r="O20">
        <v>1693172.2947392038</v>
      </c>
      <c r="P20">
        <v>2811677.117713022</v>
      </c>
    </row>
    <row r="21" spans="1:16" x14ac:dyDescent="0.35">
      <c r="A21">
        <v>12</v>
      </c>
      <c r="B21">
        <v>34</v>
      </c>
      <c r="C21">
        <f t="shared" si="2"/>
        <v>137882.62893555159</v>
      </c>
      <c r="D21">
        <v>0</v>
      </c>
      <c r="E21">
        <v>0</v>
      </c>
      <c r="F21">
        <f t="shared" si="1"/>
        <v>151670.89182910675</v>
      </c>
      <c r="G21" s="24">
        <v>151670.89000000001</v>
      </c>
    </row>
    <row r="22" spans="1:16" x14ac:dyDescent="0.35">
      <c r="A22">
        <v>13</v>
      </c>
      <c r="B22">
        <v>35</v>
      </c>
      <c r="C22">
        <f t="shared" si="2"/>
        <v>151670.89182910675</v>
      </c>
      <c r="D22">
        <v>0</v>
      </c>
      <c r="E22">
        <v>0</v>
      </c>
      <c r="F22">
        <f t="shared" si="1"/>
        <v>166837.98101201744</v>
      </c>
      <c r="G22" s="24">
        <v>166837.98000000001</v>
      </c>
    </row>
    <row r="23" spans="1:16" x14ac:dyDescent="0.35">
      <c r="A23">
        <v>14</v>
      </c>
      <c r="B23">
        <v>36</v>
      </c>
      <c r="C23">
        <f t="shared" si="2"/>
        <v>166837.98101201744</v>
      </c>
      <c r="D23">
        <v>0</v>
      </c>
      <c r="E23">
        <v>0</v>
      </c>
      <c r="F23">
        <f t="shared" si="1"/>
        <v>183521.77911321921</v>
      </c>
      <c r="G23" s="24">
        <v>183521.78</v>
      </c>
    </row>
    <row r="24" spans="1:16" x14ac:dyDescent="0.35">
      <c r="A24">
        <v>15</v>
      </c>
      <c r="B24">
        <v>37</v>
      </c>
      <c r="C24">
        <f t="shared" si="2"/>
        <v>183521.77911321921</v>
      </c>
      <c r="D24">
        <v>0</v>
      </c>
      <c r="E24">
        <v>0</v>
      </c>
      <c r="F24">
        <f t="shared" si="1"/>
        <v>201873.95702454113</v>
      </c>
      <c r="G24" s="24">
        <v>201873.96</v>
      </c>
    </row>
    <row r="25" spans="1:16" x14ac:dyDescent="0.35">
      <c r="A25">
        <v>16</v>
      </c>
      <c r="B25">
        <v>38</v>
      </c>
      <c r="C25">
        <f t="shared" si="2"/>
        <v>201873.95702454113</v>
      </c>
      <c r="D25">
        <v>0</v>
      </c>
      <c r="E25">
        <v>0</v>
      </c>
      <c r="F25">
        <f t="shared" si="1"/>
        <v>222061.35272699528</v>
      </c>
      <c r="G25" s="24">
        <v>222061.35</v>
      </c>
    </row>
    <row r="26" spans="1:16" x14ac:dyDescent="0.35">
      <c r="A26">
        <v>17</v>
      </c>
      <c r="B26">
        <v>39</v>
      </c>
      <c r="C26">
        <f t="shared" si="2"/>
        <v>222061.35272699528</v>
      </c>
      <c r="D26">
        <v>0</v>
      </c>
      <c r="E26">
        <v>0</v>
      </c>
      <c r="F26">
        <f t="shared" si="1"/>
        <v>244267.48799969483</v>
      </c>
      <c r="G26" s="24">
        <v>244267.49</v>
      </c>
    </row>
    <row r="27" spans="1:16" x14ac:dyDescent="0.35">
      <c r="A27">
        <v>18</v>
      </c>
      <c r="B27">
        <v>40</v>
      </c>
      <c r="C27">
        <f t="shared" si="2"/>
        <v>244267.48799969483</v>
      </c>
      <c r="D27">
        <v>0</v>
      </c>
      <c r="E27">
        <v>0</v>
      </c>
      <c r="F27">
        <f t="shared" si="1"/>
        <v>268694.23679966433</v>
      </c>
      <c r="G27" s="24">
        <v>268694.24</v>
      </c>
    </row>
    <row r="28" spans="1:16" x14ac:dyDescent="0.35">
      <c r="A28">
        <v>19</v>
      </c>
      <c r="B28">
        <v>41</v>
      </c>
      <c r="C28">
        <f t="shared" si="2"/>
        <v>268694.23679966433</v>
      </c>
      <c r="D28">
        <v>0</v>
      </c>
      <c r="E28">
        <v>0</v>
      </c>
      <c r="F28">
        <f t="shared" si="1"/>
        <v>295563.66047963081</v>
      </c>
      <c r="G28" s="24">
        <v>295563.65999999997</v>
      </c>
    </row>
    <row r="29" spans="1:16" x14ac:dyDescent="0.35">
      <c r="A29">
        <v>20</v>
      </c>
      <c r="B29">
        <v>42</v>
      </c>
      <c r="C29">
        <f t="shared" si="2"/>
        <v>295563.66047963081</v>
      </c>
      <c r="D29">
        <v>0</v>
      </c>
      <c r="E29">
        <v>0</v>
      </c>
      <c r="F29">
        <f t="shared" si="1"/>
        <v>325120.0265275939</v>
      </c>
      <c r="G29" s="24">
        <v>325120.03000000003</v>
      </c>
    </row>
    <row r="30" spans="1:16" x14ac:dyDescent="0.35">
      <c r="A30">
        <v>21</v>
      </c>
      <c r="B30">
        <v>43</v>
      </c>
      <c r="C30">
        <f t="shared" si="2"/>
        <v>325120.0265275939</v>
      </c>
      <c r="D30">
        <v>0</v>
      </c>
      <c r="E30">
        <v>0</v>
      </c>
      <c r="F30">
        <f t="shared" si="1"/>
        <v>357632.02918035333</v>
      </c>
      <c r="G30" s="24">
        <v>357632.03</v>
      </c>
    </row>
    <row r="31" spans="1:16" x14ac:dyDescent="0.35">
      <c r="A31">
        <v>22</v>
      </c>
      <c r="B31">
        <v>44</v>
      </c>
      <c r="C31">
        <f t="shared" si="2"/>
        <v>357632.02918035333</v>
      </c>
      <c r="D31">
        <v>0</v>
      </c>
      <c r="E31">
        <v>0</v>
      </c>
      <c r="F31">
        <f t="shared" si="1"/>
        <v>393395.23209838872</v>
      </c>
      <c r="G31" s="24">
        <v>393395.23</v>
      </c>
    </row>
    <row r="32" spans="1:16" x14ac:dyDescent="0.35">
      <c r="A32">
        <v>23</v>
      </c>
      <c r="B32">
        <v>45</v>
      </c>
      <c r="C32">
        <f t="shared" si="2"/>
        <v>393395.23209838872</v>
      </c>
      <c r="D32">
        <v>0</v>
      </c>
      <c r="E32">
        <v>0</v>
      </c>
      <c r="F32">
        <f t="shared" si="1"/>
        <v>432734.75530822761</v>
      </c>
      <c r="G32" s="24">
        <v>432734.76</v>
      </c>
    </row>
    <row r="33" spans="1:7" x14ac:dyDescent="0.35">
      <c r="A33">
        <v>24</v>
      </c>
      <c r="B33">
        <v>46</v>
      </c>
      <c r="C33">
        <f t="shared" si="2"/>
        <v>432734.75530822761</v>
      </c>
      <c r="D33">
        <v>0</v>
      </c>
      <c r="E33">
        <v>0</v>
      </c>
      <c r="F33">
        <f t="shared" si="1"/>
        <v>476008.23083905043</v>
      </c>
      <c r="G33" s="24">
        <v>476008.23</v>
      </c>
    </row>
    <row r="34" spans="1:7" x14ac:dyDescent="0.35">
      <c r="A34">
        <v>25</v>
      </c>
      <c r="B34">
        <v>47</v>
      </c>
      <c r="C34">
        <f t="shared" si="2"/>
        <v>476008.23083905043</v>
      </c>
      <c r="D34">
        <v>0</v>
      </c>
      <c r="E34">
        <v>0</v>
      </c>
      <c r="F34">
        <f t="shared" si="1"/>
        <v>523609.05392295553</v>
      </c>
      <c r="G34" s="24">
        <v>523609.05</v>
      </c>
    </row>
    <row r="35" spans="1:7" x14ac:dyDescent="0.35">
      <c r="A35">
        <v>26</v>
      </c>
      <c r="B35">
        <v>48</v>
      </c>
      <c r="C35">
        <f t="shared" si="2"/>
        <v>523609.05392295553</v>
      </c>
      <c r="D35">
        <v>0</v>
      </c>
      <c r="E35">
        <v>0</v>
      </c>
      <c r="F35">
        <f t="shared" si="1"/>
        <v>575969.95931525109</v>
      </c>
      <c r="G35" s="24">
        <v>575969.96</v>
      </c>
    </row>
    <row r="36" spans="1:7" x14ac:dyDescent="0.35">
      <c r="A36">
        <v>27</v>
      </c>
      <c r="B36">
        <v>49</v>
      </c>
      <c r="C36">
        <f t="shared" si="2"/>
        <v>575969.95931525109</v>
      </c>
      <c r="D36">
        <v>0</v>
      </c>
      <c r="E36">
        <v>0</v>
      </c>
      <c r="F36">
        <f t="shared" si="1"/>
        <v>633566.95524677623</v>
      </c>
      <c r="G36" s="24">
        <v>633566.96</v>
      </c>
    </row>
    <row r="37" spans="1:7" x14ac:dyDescent="0.35">
      <c r="A37">
        <v>28</v>
      </c>
      <c r="B37">
        <v>50</v>
      </c>
      <c r="C37">
        <f t="shared" si="2"/>
        <v>633566.95524677623</v>
      </c>
      <c r="D37">
        <v>0</v>
      </c>
      <c r="E37">
        <v>0</v>
      </c>
      <c r="F37">
        <f t="shared" si="1"/>
        <v>696923.65077145386</v>
      </c>
      <c r="G37" s="24">
        <v>696923.65</v>
      </c>
    </row>
    <row r="38" spans="1:7" x14ac:dyDescent="0.35">
      <c r="A38">
        <v>29</v>
      </c>
      <c r="B38">
        <v>51</v>
      </c>
      <c r="C38">
        <f t="shared" si="2"/>
        <v>696923.65077145386</v>
      </c>
      <c r="D38">
        <v>0</v>
      </c>
      <c r="E38">
        <v>0</v>
      </c>
      <c r="F38">
        <f t="shared" si="1"/>
        <v>766616.01584859926</v>
      </c>
      <c r="G38" s="24">
        <v>766616.02</v>
      </c>
    </row>
    <row r="39" spans="1:7" x14ac:dyDescent="0.35">
      <c r="A39">
        <v>30</v>
      </c>
      <c r="B39">
        <v>52</v>
      </c>
      <c r="C39">
        <f t="shared" si="2"/>
        <v>766616.01584859926</v>
      </c>
      <c r="D39">
        <v>0</v>
      </c>
      <c r="E39">
        <v>0</v>
      </c>
      <c r="F39">
        <f t="shared" si="1"/>
        <v>843277.61743345927</v>
      </c>
      <c r="G39" s="24">
        <v>843277.62</v>
      </c>
    </row>
    <row r="40" spans="1:7" x14ac:dyDescent="0.35">
      <c r="A40">
        <v>31</v>
      </c>
      <c r="B40">
        <v>53</v>
      </c>
      <c r="C40">
        <f t="shared" si="2"/>
        <v>843277.61743345927</v>
      </c>
      <c r="D40">
        <v>0</v>
      </c>
      <c r="E40">
        <v>0</v>
      </c>
      <c r="F40">
        <f t="shared" si="1"/>
        <v>927605.37917680526</v>
      </c>
      <c r="G40" s="24">
        <v>927605.38</v>
      </c>
    </row>
    <row r="41" spans="1:7" x14ac:dyDescent="0.35">
      <c r="A41">
        <v>32</v>
      </c>
      <c r="B41">
        <v>54</v>
      </c>
      <c r="C41">
        <f t="shared" si="2"/>
        <v>927605.37917680526</v>
      </c>
      <c r="D41">
        <v>0</v>
      </c>
      <c r="E41">
        <v>0</v>
      </c>
      <c r="F41">
        <f t="shared" si="1"/>
        <v>1020365.9170944858</v>
      </c>
      <c r="G41" s="24">
        <v>1020365.92</v>
      </c>
    </row>
    <row r="42" spans="1:7" x14ac:dyDescent="0.35">
      <c r="A42">
        <v>33</v>
      </c>
      <c r="B42">
        <v>55</v>
      </c>
      <c r="C42">
        <f t="shared" si="2"/>
        <v>1020365.9170944858</v>
      </c>
      <c r="D42">
        <v>0</v>
      </c>
      <c r="E42">
        <v>0</v>
      </c>
      <c r="F42">
        <f t="shared" si="1"/>
        <v>1122402.5088039346</v>
      </c>
      <c r="G42" s="24">
        <v>1122402.51</v>
      </c>
    </row>
    <row r="43" spans="1:7" x14ac:dyDescent="0.35">
      <c r="A43">
        <v>34</v>
      </c>
      <c r="B43">
        <v>56</v>
      </c>
      <c r="C43">
        <f t="shared" si="2"/>
        <v>1122402.5088039346</v>
      </c>
      <c r="D43">
        <v>0</v>
      </c>
      <c r="E43">
        <v>0</v>
      </c>
      <c r="F43">
        <f t="shared" si="1"/>
        <v>1234642.7596843282</v>
      </c>
      <c r="G43" s="24">
        <v>1234642.76</v>
      </c>
    </row>
    <row r="44" spans="1:7" x14ac:dyDescent="0.35">
      <c r="A44">
        <v>35</v>
      </c>
      <c r="B44">
        <v>57</v>
      </c>
      <c r="C44">
        <f t="shared" si="2"/>
        <v>1234642.7596843282</v>
      </c>
      <c r="D44">
        <v>0</v>
      </c>
      <c r="E44">
        <v>0</v>
      </c>
      <c r="F44">
        <f t="shared" si="1"/>
        <v>1358107.0356527611</v>
      </c>
      <c r="G44" s="24">
        <v>1358107.04</v>
      </c>
    </row>
    <row r="45" spans="1:7" x14ac:dyDescent="0.35">
      <c r="A45">
        <v>36</v>
      </c>
      <c r="B45">
        <v>58</v>
      </c>
      <c r="C45">
        <f t="shared" si="2"/>
        <v>1358107.0356527611</v>
      </c>
      <c r="D45">
        <v>0</v>
      </c>
      <c r="E45">
        <v>0</v>
      </c>
      <c r="F45">
        <f t="shared" si="1"/>
        <v>1493917.7392180373</v>
      </c>
      <c r="G45" s="24">
        <v>1493917.74</v>
      </c>
    </row>
    <row r="46" spans="1:7" x14ac:dyDescent="0.35">
      <c r="A46">
        <v>37</v>
      </c>
      <c r="B46">
        <v>59</v>
      </c>
      <c r="C46">
        <f t="shared" si="2"/>
        <v>1493917.7392180373</v>
      </c>
      <c r="D46">
        <v>0</v>
      </c>
      <c r="E46">
        <v>0</v>
      </c>
      <c r="F46">
        <f t="shared" si="1"/>
        <v>1643309.5131398411</v>
      </c>
      <c r="G46" s="24">
        <v>1643309.51</v>
      </c>
    </row>
    <row r="47" spans="1:7" x14ac:dyDescent="0.35">
      <c r="A47" s="4">
        <v>38</v>
      </c>
      <c r="B47" s="4">
        <v>60</v>
      </c>
      <c r="C47" s="4">
        <f t="shared" si="2"/>
        <v>1643309.5131398411</v>
      </c>
      <c r="D47" s="4">
        <v>0</v>
      </c>
      <c r="E47" s="4">
        <v>0</v>
      </c>
      <c r="F47" s="4">
        <f>(1+$B$4)*(C47+D47-E47)</f>
        <v>1807640.4644538255</v>
      </c>
      <c r="G47" s="24">
        <v>1719640.46</v>
      </c>
    </row>
    <row r="48" spans="1:7" x14ac:dyDescent="0.35">
      <c r="A48">
        <v>39</v>
      </c>
      <c r="B48">
        <v>61</v>
      </c>
      <c r="C48">
        <f t="shared" si="2"/>
        <v>1807640.4644538255</v>
      </c>
      <c r="D48">
        <v>0</v>
      </c>
      <c r="E48">
        <f>IF(MAX($B$5*C48,$B$6)&lt;C48,MAX($B$5*C48,$B$6),C48)</f>
        <v>80000</v>
      </c>
      <c r="F48">
        <f t="shared" si="1"/>
        <v>1900404.5108992083</v>
      </c>
      <c r="G48" s="24">
        <v>1803604.51</v>
      </c>
    </row>
    <row r="49" spans="1:7" x14ac:dyDescent="0.35">
      <c r="A49">
        <v>40</v>
      </c>
      <c r="B49">
        <v>62</v>
      </c>
      <c r="C49">
        <f t="shared" si="2"/>
        <v>1900404.5108992083</v>
      </c>
      <c r="D49">
        <v>0</v>
      </c>
      <c r="E49">
        <f t="shared" ref="E49:E67" si="4">IF(MAX($B$5*C49,$B$6)&lt;C49,MAX($B$5*C49,$B$6),C49)</f>
        <v>80000</v>
      </c>
      <c r="F49">
        <f t="shared" si="1"/>
        <v>2002444.9619891292</v>
      </c>
      <c r="G49" s="24">
        <v>1895964.96</v>
      </c>
    </row>
    <row r="50" spans="1:7" x14ac:dyDescent="0.35">
      <c r="A50">
        <v>41</v>
      </c>
      <c r="B50">
        <v>63</v>
      </c>
      <c r="C50">
        <f t="shared" si="2"/>
        <v>2002444.9619891292</v>
      </c>
      <c r="D50">
        <v>0</v>
      </c>
      <c r="E50">
        <f t="shared" si="4"/>
        <v>80097.798479565172</v>
      </c>
      <c r="F50">
        <f t="shared" si="1"/>
        <v>2114581.8798605204</v>
      </c>
      <c r="G50" s="24">
        <v>1997561.46</v>
      </c>
    </row>
    <row r="51" spans="1:7" x14ac:dyDescent="0.35">
      <c r="A51">
        <v>42</v>
      </c>
      <c r="B51">
        <v>64</v>
      </c>
      <c r="C51">
        <f t="shared" si="2"/>
        <v>2114581.8798605204</v>
      </c>
      <c r="D51">
        <v>0</v>
      </c>
      <c r="E51">
        <f t="shared" si="4"/>
        <v>84583.275194420814</v>
      </c>
      <c r="F51">
        <f t="shared" si="1"/>
        <v>2232998.4651327096</v>
      </c>
      <c r="G51" s="24">
        <v>2109317.6</v>
      </c>
    </row>
    <row r="52" spans="1:7" x14ac:dyDescent="0.35">
      <c r="A52">
        <v>43</v>
      </c>
      <c r="B52">
        <v>65</v>
      </c>
      <c r="C52">
        <f t="shared" si="2"/>
        <v>2232998.4651327096</v>
      </c>
      <c r="D52">
        <v>0</v>
      </c>
      <c r="E52">
        <f t="shared" si="4"/>
        <v>89319.938605308387</v>
      </c>
      <c r="F52">
        <f t="shared" si="1"/>
        <v>2358046.3791801413</v>
      </c>
      <c r="G52" s="24">
        <v>2227439.39</v>
      </c>
    </row>
    <row r="53" spans="1:7" x14ac:dyDescent="0.35">
      <c r="A53">
        <v>44</v>
      </c>
      <c r="B53">
        <v>66</v>
      </c>
      <c r="C53">
        <f t="shared" si="2"/>
        <v>2358046.3791801413</v>
      </c>
      <c r="D53">
        <v>0</v>
      </c>
      <c r="E53">
        <f t="shared" si="4"/>
        <v>94321.855167205649</v>
      </c>
      <c r="F53">
        <f t="shared" si="1"/>
        <v>2490096.9764142297</v>
      </c>
      <c r="G53" s="24">
        <v>2352176</v>
      </c>
    </row>
    <row r="54" spans="1:7" x14ac:dyDescent="0.35">
      <c r="A54">
        <v>45</v>
      </c>
      <c r="B54">
        <v>67</v>
      </c>
      <c r="C54">
        <f t="shared" si="2"/>
        <v>2490096.9764142297</v>
      </c>
      <c r="D54">
        <v>0</v>
      </c>
      <c r="E54">
        <f t="shared" si="4"/>
        <v>99603.879056569189</v>
      </c>
      <c r="F54">
        <f t="shared" si="1"/>
        <v>2629542.4070934267</v>
      </c>
      <c r="G54" s="24">
        <v>2483897.85</v>
      </c>
    </row>
    <row r="55" spans="1:7" x14ac:dyDescent="0.35">
      <c r="A55">
        <v>46</v>
      </c>
      <c r="B55">
        <v>68</v>
      </c>
      <c r="C55">
        <f t="shared" si="2"/>
        <v>2629542.4070934267</v>
      </c>
      <c r="D55">
        <v>0</v>
      </c>
      <c r="E55">
        <f t="shared" si="4"/>
        <v>105181.69628373707</v>
      </c>
      <c r="F55">
        <f t="shared" si="1"/>
        <v>2776796.7818906587</v>
      </c>
      <c r="G55" s="24">
        <v>2622996.13</v>
      </c>
    </row>
    <row r="56" spans="1:7" x14ac:dyDescent="0.35">
      <c r="A56">
        <v>47</v>
      </c>
      <c r="B56">
        <v>69</v>
      </c>
      <c r="C56">
        <f t="shared" si="2"/>
        <v>2776796.7818906587</v>
      </c>
      <c r="D56">
        <v>0</v>
      </c>
      <c r="E56">
        <f t="shared" si="4"/>
        <v>111071.87127562636</v>
      </c>
      <c r="F56">
        <f t="shared" si="1"/>
        <v>2932297.4016765361</v>
      </c>
      <c r="G56" s="24">
        <v>2769883.91</v>
      </c>
    </row>
    <row r="57" spans="1:7" x14ac:dyDescent="0.35">
      <c r="A57">
        <v>48</v>
      </c>
      <c r="B57">
        <v>70</v>
      </c>
      <c r="C57">
        <f t="shared" si="2"/>
        <v>2932297.4016765361</v>
      </c>
      <c r="D57">
        <v>0</v>
      </c>
      <c r="E57">
        <f t="shared" si="4"/>
        <v>117291.89606706145</v>
      </c>
      <c r="F57">
        <f t="shared" si="1"/>
        <v>3096506.0561704221</v>
      </c>
      <c r="G57" s="24">
        <v>2924997.41</v>
      </c>
    </row>
    <row r="58" spans="1:7" x14ac:dyDescent="0.35">
      <c r="A58">
        <v>49</v>
      </c>
      <c r="B58">
        <v>71</v>
      </c>
      <c r="C58">
        <f t="shared" si="2"/>
        <v>3096506.0561704221</v>
      </c>
      <c r="D58">
        <v>0</v>
      </c>
      <c r="E58">
        <f t="shared" si="4"/>
        <v>123860.24224681688</v>
      </c>
      <c r="F58">
        <f t="shared" si="1"/>
        <v>3269910.3953159661</v>
      </c>
      <c r="G58" s="24">
        <v>3088797.27</v>
      </c>
    </row>
    <row r="59" spans="1:7" x14ac:dyDescent="0.35">
      <c r="A59">
        <v>50</v>
      </c>
      <c r="B59">
        <v>72</v>
      </c>
      <c r="C59">
        <f t="shared" si="2"/>
        <v>3269910.3953159661</v>
      </c>
      <c r="D59">
        <v>0</v>
      </c>
      <c r="E59">
        <f t="shared" si="4"/>
        <v>130796.41581263865</v>
      </c>
      <c r="F59">
        <f t="shared" si="1"/>
        <v>3453025.3774536606</v>
      </c>
      <c r="G59" s="24">
        <v>3261769.92</v>
      </c>
    </row>
    <row r="60" spans="1:7" x14ac:dyDescent="0.35">
      <c r="A60">
        <v>51</v>
      </c>
      <c r="B60">
        <v>73</v>
      </c>
      <c r="C60">
        <f t="shared" si="2"/>
        <v>3453025.3774536606</v>
      </c>
      <c r="D60">
        <v>0</v>
      </c>
      <c r="E60">
        <f t="shared" si="4"/>
        <v>138121.01509814642</v>
      </c>
      <c r="F60">
        <f t="shared" si="1"/>
        <v>3646394.7985910657</v>
      </c>
      <c r="G60" s="24">
        <v>3444429.03</v>
      </c>
    </row>
    <row r="61" spans="1:7" x14ac:dyDescent="0.35">
      <c r="A61">
        <v>52</v>
      </c>
      <c r="B61">
        <v>74</v>
      </c>
      <c r="C61">
        <f t="shared" si="2"/>
        <v>3646394.7985910657</v>
      </c>
      <c r="D61">
        <v>0</v>
      </c>
      <c r="E61">
        <f t="shared" si="4"/>
        <v>145855.79194364263</v>
      </c>
      <c r="F61">
        <f t="shared" si="1"/>
        <v>3850592.9073121655</v>
      </c>
      <c r="G61" s="24">
        <v>3637317.06</v>
      </c>
    </row>
    <row r="62" spans="1:7" x14ac:dyDescent="0.35">
      <c r="A62">
        <v>53</v>
      </c>
      <c r="B62">
        <v>75</v>
      </c>
      <c r="C62">
        <f t="shared" si="2"/>
        <v>3850592.9073121655</v>
      </c>
      <c r="D62">
        <v>0</v>
      </c>
      <c r="E62">
        <f t="shared" si="4"/>
        <v>154023.71629248661</v>
      </c>
      <c r="F62">
        <f t="shared" si="1"/>
        <v>4066226.1101216474</v>
      </c>
      <c r="G62" s="24">
        <v>3841006.81</v>
      </c>
    </row>
    <row r="63" spans="1:7" x14ac:dyDescent="0.35">
      <c r="A63">
        <v>54</v>
      </c>
      <c r="B63">
        <v>76</v>
      </c>
      <c r="C63">
        <f t="shared" si="2"/>
        <v>4066226.1101216474</v>
      </c>
      <c r="D63">
        <v>0</v>
      </c>
      <c r="E63">
        <f t="shared" si="4"/>
        <v>162649.04440486591</v>
      </c>
      <c r="F63">
        <f t="shared" si="1"/>
        <v>4293934.7722884603</v>
      </c>
      <c r="G63" s="24">
        <v>4056103.19</v>
      </c>
    </row>
    <row r="64" spans="1:7" x14ac:dyDescent="0.35">
      <c r="A64">
        <v>55</v>
      </c>
      <c r="B64">
        <v>77</v>
      </c>
      <c r="C64">
        <f t="shared" si="2"/>
        <v>4293934.7722884603</v>
      </c>
      <c r="D64">
        <v>0</v>
      </c>
      <c r="E64">
        <f t="shared" si="4"/>
        <v>171757.39089153841</v>
      </c>
      <c r="F64">
        <f t="shared" si="1"/>
        <v>4534395.119536614</v>
      </c>
      <c r="G64" s="24">
        <v>4283244.97</v>
      </c>
    </row>
    <row r="65" spans="1:7" x14ac:dyDescent="0.35">
      <c r="A65">
        <v>56</v>
      </c>
      <c r="B65">
        <v>78</v>
      </c>
      <c r="C65">
        <f t="shared" si="2"/>
        <v>4534395.119536614</v>
      </c>
      <c r="D65">
        <v>0</v>
      </c>
      <c r="E65">
        <f t="shared" si="4"/>
        <v>181375.80478146457</v>
      </c>
      <c r="F65">
        <f t="shared" si="1"/>
        <v>4788321.2462306647</v>
      </c>
      <c r="G65" s="24">
        <v>4523106.6900000004</v>
      </c>
    </row>
    <row r="66" spans="1:7" x14ac:dyDescent="0.35">
      <c r="A66">
        <v>57</v>
      </c>
      <c r="B66">
        <v>79</v>
      </c>
      <c r="C66">
        <f t="shared" si="2"/>
        <v>4788321.2462306647</v>
      </c>
      <c r="D66">
        <v>0</v>
      </c>
      <c r="E66">
        <f t="shared" si="4"/>
        <v>191532.84984922659</v>
      </c>
      <c r="F66">
        <f t="shared" si="1"/>
        <v>5056467.2360195816</v>
      </c>
      <c r="G66" s="24">
        <v>4776400.67</v>
      </c>
    </row>
    <row r="67" spans="1:7" x14ac:dyDescent="0.35">
      <c r="A67" s="4">
        <v>58</v>
      </c>
      <c r="B67" s="4">
        <v>80</v>
      </c>
      <c r="C67" s="4">
        <f t="shared" si="2"/>
        <v>5056467.2360195816</v>
      </c>
      <c r="D67" s="4">
        <v>0</v>
      </c>
      <c r="E67" s="4">
        <f t="shared" si="4"/>
        <v>202258.68944078326</v>
      </c>
      <c r="F67" s="4">
        <f t="shared" si="1"/>
        <v>5339629.4012366785</v>
      </c>
      <c r="G67" s="24">
        <v>5043879.0999999996</v>
      </c>
    </row>
  </sheetData>
  <conditionalFormatting sqref="I9:P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EC6D-E6D3-45EF-9870-4DC474A9EC6D}">
  <dimension ref="A2:P67"/>
  <sheetViews>
    <sheetView workbookViewId="0">
      <selection activeCell="F3" sqref="F3:F4"/>
    </sheetView>
  </sheetViews>
  <sheetFormatPr defaultRowHeight="14.5" x14ac:dyDescent="0.35"/>
  <cols>
    <col min="1" max="1" width="24.453125" customWidth="1"/>
    <col min="2" max="2" width="12.08984375" bestFit="1" customWidth="1"/>
    <col min="3" max="3" width="11.81640625" customWidth="1"/>
    <col min="4" max="4" width="11.453125" customWidth="1"/>
    <col min="5" max="5" width="17.7265625" customWidth="1"/>
    <col min="6" max="6" width="12.7265625" customWidth="1"/>
    <col min="8" max="8" width="14.08984375" customWidth="1"/>
  </cols>
  <sheetData>
    <row r="2" spans="1:16" x14ac:dyDescent="0.35">
      <c r="A2" s="1" t="s">
        <v>12</v>
      </c>
      <c r="B2" s="3">
        <v>0.02</v>
      </c>
      <c r="E2" s="1" t="s">
        <v>13</v>
      </c>
      <c r="F2" s="8">
        <f>NPV(B2,D10:D36)+D9</f>
        <v>81540.297124020799</v>
      </c>
    </row>
    <row r="3" spans="1:16" x14ac:dyDescent="0.35">
      <c r="A3" s="1" t="s">
        <v>14</v>
      </c>
      <c r="B3" s="2">
        <v>6500</v>
      </c>
      <c r="E3" s="1" t="s">
        <v>17</v>
      </c>
      <c r="F3" s="7">
        <f>F47/(1+B2)^A47</f>
        <v>438304.59043800563</v>
      </c>
    </row>
    <row r="4" spans="1:16" x14ac:dyDescent="0.35">
      <c r="A4" s="1" t="s">
        <v>0</v>
      </c>
      <c r="B4" s="3">
        <v>0.1</v>
      </c>
      <c r="E4" s="1" t="s">
        <v>18</v>
      </c>
      <c r="F4" s="7">
        <f>F67/(1+B2)^A67</f>
        <v>386162.03223357879</v>
      </c>
    </row>
    <row r="5" spans="1:16" x14ac:dyDescent="0.35">
      <c r="A5" s="1" t="s">
        <v>16</v>
      </c>
      <c r="B5" s="3">
        <v>0.04</v>
      </c>
    </row>
    <row r="6" spans="1:16" x14ac:dyDescent="0.35">
      <c r="A6" s="1" t="s">
        <v>19</v>
      </c>
      <c r="B6" s="11">
        <v>80000</v>
      </c>
    </row>
    <row r="8" spans="1:16" x14ac:dyDescent="0.35">
      <c r="A8" s="5" t="s">
        <v>1</v>
      </c>
      <c r="B8" s="5" t="s">
        <v>3</v>
      </c>
      <c r="C8" s="5" t="s">
        <v>10</v>
      </c>
      <c r="D8" s="5" t="s">
        <v>9</v>
      </c>
      <c r="E8" s="5" t="s">
        <v>15</v>
      </c>
      <c r="F8" s="5" t="s">
        <v>11</v>
      </c>
      <c r="H8" s="9">
        <f>F4</f>
        <v>386162.03223357879</v>
      </c>
      <c r="I8" s="6">
        <v>0.04</v>
      </c>
      <c r="J8" s="6">
        <v>0.05</v>
      </c>
      <c r="K8" s="6">
        <v>0.06</v>
      </c>
      <c r="L8" s="6">
        <v>7.0000000000000007E-2</v>
      </c>
      <c r="M8" s="6">
        <v>0.08</v>
      </c>
      <c r="N8" s="6">
        <v>0.09</v>
      </c>
      <c r="O8" s="6">
        <v>0.1</v>
      </c>
      <c r="P8" s="6">
        <v>0.11</v>
      </c>
    </row>
    <row r="9" spans="1:16" x14ac:dyDescent="0.35">
      <c r="A9">
        <v>0</v>
      </c>
      <c r="B9">
        <v>22</v>
      </c>
      <c r="C9">
        <v>0</v>
      </c>
      <c r="D9">
        <v>0</v>
      </c>
      <c r="E9">
        <v>0</v>
      </c>
      <c r="F9">
        <f>(1+$B$4)*(C9+D9-E9)</f>
        <v>0</v>
      </c>
      <c r="H9" s="10">
        <v>1000</v>
      </c>
      <c r="I9">
        <f t="dataTable" ref="I9:P20" dt2D="1" dtr="1" r1="B4" r2="B3"/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1</v>
      </c>
      <c r="B10">
        <v>23</v>
      </c>
      <c r="C10">
        <f>F9</f>
        <v>0</v>
      </c>
      <c r="D10">
        <v>0</v>
      </c>
      <c r="E10">
        <v>0</v>
      </c>
      <c r="F10">
        <f t="shared" ref="F10:F67" si="0">(1+$B$4)*(C10+D10-E10)</f>
        <v>0</v>
      </c>
      <c r="H10" s="10">
        <f>H9+500</f>
        <v>1500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2</v>
      </c>
      <c r="B11">
        <v>24</v>
      </c>
      <c r="C11">
        <f t="shared" ref="C11:C67" si="1">F10</f>
        <v>0</v>
      </c>
      <c r="D11">
        <v>0</v>
      </c>
      <c r="E11">
        <v>0</v>
      </c>
      <c r="F11">
        <f t="shared" si="0"/>
        <v>0</v>
      </c>
      <c r="H11" s="10">
        <f t="shared" ref="H11:H20" si="2">H10+500</f>
        <v>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3</v>
      </c>
      <c r="B12">
        <v>25</v>
      </c>
      <c r="C12">
        <f>F11</f>
        <v>0</v>
      </c>
      <c r="D12">
        <v>0</v>
      </c>
      <c r="E12">
        <v>0</v>
      </c>
      <c r="F12">
        <f t="shared" si="0"/>
        <v>0</v>
      </c>
      <c r="H12" s="10">
        <f t="shared" si="2"/>
        <v>2500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>
        <v>4</v>
      </c>
      <c r="B13">
        <v>26</v>
      </c>
      <c r="C13">
        <f>F12</f>
        <v>0</v>
      </c>
      <c r="D13">
        <v>0</v>
      </c>
      <c r="E13">
        <v>0</v>
      </c>
      <c r="F13">
        <f t="shared" si="0"/>
        <v>0</v>
      </c>
      <c r="H13" s="10">
        <f t="shared" si="2"/>
        <v>3000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5</v>
      </c>
      <c r="B14">
        <v>27</v>
      </c>
      <c r="C14">
        <f t="shared" si="1"/>
        <v>0</v>
      </c>
      <c r="D14">
        <v>0</v>
      </c>
      <c r="E14">
        <v>0</v>
      </c>
      <c r="F14">
        <f t="shared" si="0"/>
        <v>0</v>
      </c>
      <c r="H14" s="10">
        <f t="shared" si="2"/>
        <v>3500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6</v>
      </c>
      <c r="B15">
        <v>28</v>
      </c>
      <c r="C15">
        <f t="shared" si="1"/>
        <v>0</v>
      </c>
      <c r="D15">
        <v>0</v>
      </c>
      <c r="E15">
        <v>0</v>
      </c>
      <c r="F15">
        <f t="shared" si="0"/>
        <v>0</v>
      </c>
      <c r="H15" s="10">
        <f t="shared" si="2"/>
        <v>4000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7</v>
      </c>
      <c r="B16">
        <v>29</v>
      </c>
      <c r="C16">
        <f t="shared" si="1"/>
        <v>0</v>
      </c>
      <c r="D16">
        <v>0</v>
      </c>
      <c r="E16">
        <v>0</v>
      </c>
      <c r="F16">
        <f t="shared" si="0"/>
        <v>0</v>
      </c>
      <c r="H16" s="10">
        <f t="shared" si="2"/>
        <v>4500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220477.2361322786</v>
      </c>
    </row>
    <row r="17" spans="1:16" x14ac:dyDescent="0.35">
      <c r="A17">
        <v>8</v>
      </c>
      <c r="B17">
        <v>30</v>
      </c>
      <c r="C17">
        <f t="shared" si="1"/>
        <v>0</v>
      </c>
      <c r="D17">
        <v>0</v>
      </c>
      <c r="E17">
        <v>0</v>
      </c>
      <c r="F17">
        <f t="shared" si="0"/>
        <v>0</v>
      </c>
      <c r="H17" s="10">
        <f t="shared" si="2"/>
        <v>5000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445844.52221287129</v>
      </c>
    </row>
    <row r="18" spans="1:16" x14ac:dyDescent="0.35">
      <c r="A18">
        <v>9</v>
      </c>
      <c r="B18">
        <v>31</v>
      </c>
      <c r="C18">
        <f t="shared" si="1"/>
        <v>0</v>
      </c>
      <c r="D18">
        <v>0</v>
      </c>
      <c r="E18">
        <v>0</v>
      </c>
      <c r="F18">
        <f t="shared" si="0"/>
        <v>0</v>
      </c>
      <c r="H18" s="10">
        <f t="shared" si="2"/>
        <v>5500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80871.785140003369</v>
      </c>
      <c r="P18">
        <v>671211.80829346331</v>
      </c>
    </row>
    <row r="19" spans="1:16" x14ac:dyDescent="0.35">
      <c r="A19">
        <v>10</v>
      </c>
      <c r="B19">
        <v>32</v>
      </c>
      <c r="C19">
        <f t="shared" si="1"/>
        <v>0</v>
      </c>
      <c r="D19">
        <f>$B$3</f>
        <v>6500</v>
      </c>
      <c r="E19">
        <v>0</v>
      </c>
      <c r="F19">
        <f t="shared" si="0"/>
        <v>7150.0000000000009</v>
      </c>
      <c r="H19" s="10">
        <f t="shared" si="2"/>
        <v>6000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233516.90868679094</v>
      </c>
      <c r="P19">
        <v>874032.24886550417</v>
      </c>
    </row>
    <row r="20" spans="1:16" x14ac:dyDescent="0.35">
      <c r="A20">
        <v>11</v>
      </c>
      <c r="B20">
        <v>33</v>
      </c>
      <c r="C20">
        <f t="shared" si="1"/>
        <v>7150.0000000000009</v>
      </c>
      <c r="D20">
        <f t="shared" ref="D20:D36" si="3">$B$3</f>
        <v>6500</v>
      </c>
      <c r="E20">
        <v>0</v>
      </c>
      <c r="F20">
        <f t="shared" si="0"/>
        <v>15015.000000000002</v>
      </c>
      <c r="H20" s="10">
        <f t="shared" si="2"/>
        <v>6500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386162.03223357879</v>
      </c>
      <c r="P20">
        <v>1050091.1716645241</v>
      </c>
    </row>
    <row r="21" spans="1:16" x14ac:dyDescent="0.35">
      <c r="A21">
        <v>12</v>
      </c>
      <c r="B21">
        <v>34</v>
      </c>
      <c r="C21">
        <f t="shared" si="1"/>
        <v>15015.000000000002</v>
      </c>
      <c r="D21">
        <f t="shared" si="3"/>
        <v>6500</v>
      </c>
      <c r="E21">
        <v>0</v>
      </c>
      <c r="F21">
        <f t="shared" si="0"/>
        <v>23666.500000000004</v>
      </c>
    </row>
    <row r="22" spans="1:16" x14ac:dyDescent="0.35">
      <c r="A22">
        <v>13</v>
      </c>
      <c r="B22">
        <v>35</v>
      </c>
      <c r="C22">
        <f t="shared" si="1"/>
        <v>23666.500000000004</v>
      </c>
      <c r="D22">
        <f t="shared" si="3"/>
        <v>6500</v>
      </c>
      <c r="E22">
        <v>0</v>
      </c>
      <c r="F22">
        <f t="shared" si="0"/>
        <v>33183.150000000009</v>
      </c>
    </row>
    <row r="23" spans="1:16" x14ac:dyDescent="0.35">
      <c r="A23">
        <v>14</v>
      </c>
      <c r="B23">
        <v>36</v>
      </c>
      <c r="C23">
        <f t="shared" si="1"/>
        <v>33183.150000000009</v>
      </c>
      <c r="D23">
        <f t="shared" si="3"/>
        <v>6500</v>
      </c>
      <c r="E23">
        <v>0</v>
      </c>
      <c r="F23">
        <f t="shared" si="0"/>
        <v>43651.465000000011</v>
      </c>
    </row>
    <row r="24" spans="1:16" x14ac:dyDescent="0.35">
      <c r="A24">
        <v>15</v>
      </c>
      <c r="B24">
        <v>37</v>
      </c>
      <c r="C24">
        <f t="shared" si="1"/>
        <v>43651.465000000011</v>
      </c>
      <c r="D24">
        <f t="shared" si="3"/>
        <v>6500</v>
      </c>
      <c r="E24">
        <v>0</v>
      </c>
      <c r="F24">
        <f t="shared" si="0"/>
        <v>55166.611500000014</v>
      </c>
    </row>
    <row r="25" spans="1:16" x14ac:dyDescent="0.35">
      <c r="A25">
        <v>16</v>
      </c>
      <c r="B25">
        <v>38</v>
      </c>
      <c r="C25">
        <f t="shared" si="1"/>
        <v>55166.611500000014</v>
      </c>
      <c r="D25">
        <f t="shared" si="3"/>
        <v>6500</v>
      </c>
      <c r="E25">
        <v>0</v>
      </c>
      <c r="F25">
        <f t="shared" si="0"/>
        <v>67833.272650000014</v>
      </c>
    </row>
    <row r="26" spans="1:16" x14ac:dyDescent="0.35">
      <c r="A26">
        <v>17</v>
      </c>
      <c r="B26">
        <v>39</v>
      </c>
      <c r="C26">
        <f t="shared" si="1"/>
        <v>67833.272650000014</v>
      </c>
      <c r="D26">
        <f t="shared" si="3"/>
        <v>6500</v>
      </c>
      <c r="E26">
        <v>0</v>
      </c>
      <c r="F26">
        <f t="shared" si="0"/>
        <v>81766.599915000028</v>
      </c>
    </row>
    <row r="27" spans="1:16" x14ac:dyDescent="0.35">
      <c r="A27">
        <v>18</v>
      </c>
      <c r="B27">
        <v>40</v>
      </c>
      <c r="C27">
        <f t="shared" si="1"/>
        <v>81766.599915000028</v>
      </c>
      <c r="D27">
        <f t="shared" si="3"/>
        <v>6500</v>
      </c>
      <c r="E27">
        <v>0</v>
      </c>
      <c r="F27">
        <f t="shared" si="0"/>
        <v>97093.25990650004</v>
      </c>
    </row>
    <row r="28" spans="1:16" x14ac:dyDescent="0.35">
      <c r="A28">
        <v>19</v>
      </c>
      <c r="B28">
        <v>41</v>
      </c>
      <c r="C28">
        <f t="shared" si="1"/>
        <v>97093.25990650004</v>
      </c>
      <c r="D28">
        <f t="shared" si="3"/>
        <v>6500</v>
      </c>
      <c r="E28">
        <v>0</v>
      </c>
      <c r="F28">
        <f t="shared" si="0"/>
        <v>113952.58589715006</v>
      </c>
    </row>
    <row r="29" spans="1:16" x14ac:dyDescent="0.35">
      <c r="A29">
        <v>20</v>
      </c>
      <c r="B29">
        <v>42</v>
      </c>
      <c r="C29">
        <f t="shared" si="1"/>
        <v>113952.58589715006</v>
      </c>
      <c r="D29">
        <f t="shared" si="3"/>
        <v>6500</v>
      </c>
      <c r="E29">
        <v>0</v>
      </c>
      <c r="F29">
        <f t="shared" si="0"/>
        <v>132497.84448686507</v>
      </c>
    </row>
    <row r="30" spans="1:16" x14ac:dyDescent="0.35">
      <c r="A30">
        <v>21</v>
      </c>
      <c r="B30">
        <v>43</v>
      </c>
      <c r="C30">
        <f t="shared" si="1"/>
        <v>132497.84448686507</v>
      </c>
      <c r="D30">
        <f t="shared" si="3"/>
        <v>6500</v>
      </c>
      <c r="E30">
        <v>0</v>
      </c>
      <c r="F30">
        <f t="shared" si="0"/>
        <v>152897.62893555159</v>
      </c>
    </row>
    <row r="31" spans="1:16" x14ac:dyDescent="0.35">
      <c r="A31">
        <v>22</v>
      </c>
      <c r="B31">
        <v>44</v>
      </c>
      <c r="C31">
        <f t="shared" si="1"/>
        <v>152897.62893555159</v>
      </c>
      <c r="D31">
        <f t="shared" si="3"/>
        <v>6500</v>
      </c>
      <c r="E31">
        <v>0</v>
      </c>
      <c r="F31">
        <f t="shared" si="0"/>
        <v>175337.39182910675</v>
      </c>
    </row>
    <row r="32" spans="1:16" x14ac:dyDescent="0.35">
      <c r="A32">
        <v>23</v>
      </c>
      <c r="B32">
        <v>45</v>
      </c>
      <c r="C32">
        <f t="shared" si="1"/>
        <v>175337.39182910675</v>
      </c>
      <c r="D32">
        <f t="shared" si="3"/>
        <v>6500</v>
      </c>
      <c r="E32">
        <v>0</v>
      </c>
      <c r="F32">
        <f t="shared" si="0"/>
        <v>200021.13101201743</v>
      </c>
    </row>
    <row r="33" spans="1:6" x14ac:dyDescent="0.35">
      <c r="A33">
        <v>24</v>
      </c>
      <c r="B33">
        <v>46</v>
      </c>
      <c r="C33">
        <f t="shared" si="1"/>
        <v>200021.13101201743</v>
      </c>
      <c r="D33">
        <f t="shared" si="3"/>
        <v>6500</v>
      </c>
      <c r="E33">
        <v>0</v>
      </c>
      <c r="F33">
        <f t="shared" si="0"/>
        <v>227173.2441132192</v>
      </c>
    </row>
    <row r="34" spans="1:6" x14ac:dyDescent="0.35">
      <c r="A34">
        <v>25</v>
      </c>
      <c r="B34">
        <v>47</v>
      </c>
      <c r="C34">
        <f t="shared" si="1"/>
        <v>227173.2441132192</v>
      </c>
      <c r="D34">
        <f t="shared" si="3"/>
        <v>6500</v>
      </c>
      <c r="E34">
        <v>0</v>
      </c>
      <c r="F34">
        <f t="shared" si="0"/>
        <v>257040.56852454116</v>
      </c>
    </row>
    <row r="35" spans="1:6" x14ac:dyDescent="0.35">
      <c r="A35">
        <v>26</v>
      </c>
      <c r="B35">
        <v>48</v>
      </c>
      <c r="C35">
        <f t="shared" si="1"/>
        <v>257040.56852454116</v>
      </c>
      <c r="D35">
        <f t="shared" si="3"/>
        <v>6500</v>
      </c>
      <c r="E35">
        <v>0</v>
      </c>
      <c r="F35">
        <f t="shared" si="0"/>
        <v>289894.6253769953</v>
      </c>
    </row>
    <row r="36" spans="1:6" x14ac:dyDescent="0.35">
      <c r="A36">
        <v>27</v>
      </c>
      <c r="B36">
        <v>49</v>
      </c>
      <c r="C36">
        <f t="shared" si="1"/>
        <v>289894.6253769953</v>
      </c>
      <c r="D36">
        <f t="shared" si="3"/>
        <v>6500</v>
      </c>
      <c r="E36">
        <v>0</v>
      </c>
      <c r="F36">
        <f t="shared" si="0"/>
        <v>326034.08791469486</v>
      </c>
    </row>
    <row r="37" spans="1:6" x14ac:dyDescent="0.35">
      <c r="A37">
        <v>28</v>
      </c>
      <c r="B37">
        <v>50</v>
      </c>
      <c r="C37">
        <f t="shared" si="1"/>
        <v>326034.08791469486</v>
      </c>
      <c r="D37">
        <v>0</v>
      </c>
      <c r="E37">
        <v>0</v>
      </c>
      <c r="F37">
        <f t="shared" si="0"/>
        <v>358637.49670616438</v>
      </c>
    </row>
    <row r="38" spans="1:6" x14ac:dyDescent="0.35">
      <c r="A38">
        <v>29</v>
      </c>
      <c r="B38">
        <v>51</v>
      </c>
      <c r="C38">
        <f t="shared" si="1"/>
        <v>358637.49670616438</v>
      </c>
      <c r="D38">
        <v>0</v>
      </c>
      <c r="E38">
        <v>0</v>
      </c>
      <c r="F38">
        <f t="shared" si="0"/>
        <v>394501.24637678085</v>
      </c>
    </row>
    <row r="39" spans="1:6" x14ac:dyDescent="0.35">
      <c r="A39">
        <v>30</v>
      </c>
      <c r="B39">
        <v>52</v>
      </c>
      <c r="C39">
        <f t="shared" si="1"/>
        <v>394501.24637678085</v>
      </c>
      <c r="D39">
        <v>0</v>
      </c>
      <c r="E39">
        <v>0</v>
      </c>
      <c r="F39">
        <f t="shared" si="0"/>
        <v>433951.371014459</v>
      </c>
    </row>
    <row r="40" spans="1:6" x14ac:dyDescent="0.35">
      <c r="A40">
        <v>31</v>
      </c>
      <c r="B40">
        <v>53</v>
      </c>
      <c r="C40">
        <f t="shared" si="1"/>
        <v>433951.371014459</v>
      </c>
      <c r="D40">
        <v>0</v>
      </c>
      <c r="E40">
        <v>0</v>
      </c>
      <c r="F40">
        <f t="shared" si="0"/>
        <v>477346.50811590493</v>
      </c>
    </row>
    <row r="41" spans="1:6" x14ac:dyDescent="0.35">
      <c r="A41">
        <v>32</v>
      </c>
      <c r="B41">
        <v>54</v>
      </c>
      <c r="C41">
        <f t="shared" si="1"/>
        <v>477346.50811590493</v>
      </c>
      <c r="D41">
        <v>0</v>
      </c>
      <c r="E41">
        <v>0</v>
      </c>
      <c r="F41">
        <f t="shared" si="0"/>
        <v>525081.15892749547</v>
      </c>
    </row>
    <row r="42" spans="1:6" x14ac:dyDescent="0.35">
      <c r="A42">
        <v>33</v>
      </c>
      <c r="B42">
        <v>55</v>
      </c>
      <c r="C42">
        <f t="shared" si="1"/>
        <v>525081.15892749547</v>
      </c>
      <c r="D42">
        <v>0</v>
      </c>
      <c r="E42">
        <v>0</v>
      </c>
      <c r="F42">
        <f t="shared" si="0"/>
        <v>577589.2748202451</v>
      </c>
    </row>
    <row r="43" spans="1:6" x14ac:dyDescent="0.35">
      <c r="A43">
        <v>34</v>
      </c>
      <c r="B43">
        <v>56</v>
      </c>
      <c r="C43">
        <f t="shared" si="1"/>
        <v>577589.2748202451</v>
      </c>
      <c r="D43">
        <v>0</v>
      </c>
      <c r="E43">
        <v>0</v>
      </c>
      <c r="F43">
        <f t="shared" si="0"/>
        <v>635348.20230226964</v>
      </c>
    </row>
    <row r="44" spans="1:6" x14ac:dyDescent="0.35">
      <c r="A44">
        <v>35</v>
      </c>
      <c r="B44">
        <v>57</v>
      </c>
      <c r="C44">
        <f t="shared" si="1"/>
        <v>635348.20230226964</v>
      </c>
      <c r="D44">
        <v>0</v>
      </c>
      <c r="E44">
        <v>0</v>
      </c>
      <c r="F44">
        <f t="shared" si="0"/>
        <v>698883.0225324966</v>
      </c>
    </row>
    <row r="45" spans="1:6" x14ac:dyDescent="0.35">
      <c r="A45">
        <v>36</v>
      </c>
      <c r="B45">
        <v>58</v>
      </c>
      <c r="C45">
        <f t="shared" si="1"/>
        <v>698883.0225324966</v>
      </c>
      <c r="D45">
        <v>0</v>
      </c>
      <c r="E45">
        <v>0</v>
      </c>
      <c r="F45">
        <f t="shared" si="0"/>
        <v>768771.32478574628</v>
      </c>
    </row>
    <row r="46" spans="1:6" x14ac:dyDescent="0.35">
      <c r="A46">
        <v>37</v>
      </c>
      <c r="B46">
        <v>59</v>
      </c>
      <c r="C46">
        <f t="shared" si="1"/>
        <v>768771.32478574628</v>
      </c>
      <c r="D46">
        <v>0</v>
      </c>
      <c r="E46">
        <v>0</v>
      </c>
      <c r="F46">
        <f t="shared" si="0"/>
        <v>845648.45726432092</v>
      </c>
    </row>
    <row r="47" spans="1:6" x14ac:dyDescent="0.35">
      <c r="A47" s="4">
        <v>38</v>
      </c>
      <c r="B47" s="4">
        <v>60</v>
      </c>
      <c r="C47" s="4">
        <f t="shared" si="1"/>
        <v>845648.45726432092</v>
      </c>
      <c r="D47" s="4">
        <v>0</v>
      </c>
      <c r="E47" s="4">
        <v>0</v>
      </c>
      <c r="F47" s="4">
        <f t="shared" si="0"/>
        <v>930213.30299075309</v>
      </c>
    </row>
    <row r="48" spans="1:6" x14ac:dyDescent="0.35">
      <c r="A48">
        <v>39</v>
      </c>
      <c r="B48">
        <v>61</v>
      </c>
      <c r="C48">
        <f t="shared" si="1"/>
        <v>930213.30299075309</v>
      </c>
      <c r="D48">
        <v>0</v>
      </c>
      <c r="E48">
        <f>IF(MAX($B$5*C48,$B$6)&lt;C48,MAX($B$5*C48,$B$6),C48)</f>
        <v>80000</v>
      </c>
      <c r="F48">
        <f t="shared" si="0"/>
        <v>935234.63328982843</v>
      </c>
    </row>
    <row r="49" spans="1:6" x14ac:dyDescent="0.35">
      <c r="A49">
        <v>40</v>
      </c>
      <c r="B49">
        <v>62</v>
      </c>
      <c r="C49">
        <f t="shared" si="1"/>
        <v>935234.63328982843</v>
      </c>
      <c r="D49">
        <v>0</v>
      </c>
      <c r="E49">
        <f t="shared" ref="E49:E67" si="4">IF(MAX($B$5*C49,$B$6)&lt;C49,MAX($B$5*C49,$B$6),C49)</f>
        <v>80000</v>
      </c>
      <c r="F49">
        <f t="shared" si="0"/>
        <v>940758.09661881137</v>
      </c>
    </row>
    <row r="50" spans="1:6" x14ac:dyDescent="0.35">
      <c r="A50">
        <v>41</v>
      </c>
      <c r="B50">
        <v>63</v>
      </c>
      <c r="C50">
        <f t="shared" si="1"/>
        <v>940758.09661881137</v>
      </c>
      <c r="D50">
        <v>0</v>
      </c>
      <c r="E50">
        <f t="shared" si="4"/>
        <v>80000</v>
      </c>
      <c r="F50">
        <f t="shared" si="0"/>
        <v>946833.90628069255</v>
      </c>
    </row>
    <row r="51" spans="1:6" x14ac:dyDescent="0.35">
      <c r="A51">
        <v>42</v>
      </c>
      <c r="B51">
        <v>64</v>
      </c>
      <c r="C51">
        <f t="shared" si="1"/>
        <v>946833.90628069255</v>
      </c>
      <c r="D51">
        <v>0</v>
      </c>
      <c r="E51">
        <f t="shared" si="4"/>
        <v>80000</v>
      </c>
      <c r="F51">
        <f t="shared" si="0"/>
        <v>953517.29690876184</v>
      </c>
    </row>
    <row r="52" spans="1:6" x14ac:dyDescent="0.35">
      <c r="A52">
        <v>43</v>
      </c>
      <c r="B52">
        <v>65</v>
      </c>
      <c r="C52">
        <f t="shared" si="1"/>
        <v>953517.29690876184</v>
      </c>
      <c r="D52">
        <v>0</v>
      </c>
      <c r="E52">
        <f t="shared" si="4"/>
        <v>80000</v>
      </c>
      <c r="F52">
        <f t="shared" si="0"/>
        <v>960869.02659963805</v>
      </c>
    </row>
    <row r="53" spans="1:6" x14ac:dyDescent="0.35">
      <c r="A53">
        <v>44</v>
      </c>
      <c r="B53">
        <v>66</v>
      </c>
      <c r="C53">
        <f t="shared" si="1"/>
        <v>960869.02659963805</v>
      </c>
      <c r="D53">
        <v>0</v>
      </c>
      <c r="E53">
        <f t="shared" si="4"/>
        <v>80000</v>
      </c>
      <c r="F53">
        <f t="shared" si="0"/>
        <v>968955.92925960198</v>
      </c>
    </row>
    <row r="54" spans="1:6" x14ac:dyDescent="0.35">
      <c r="A54">
        <v>45</v>
      </c>
      <c r="B54">
        <v>67</v>
      </c>
      <c r="C54">
        <f t="shared" si="1"/>
        <v>968955.92925960198</v>
      </c>
      <c r="D54">
        <v>0</v>
      </c>
      <c r="E54">
        <f t="shared" si="4"/>
        <v>80000</v>
      </c>
      <c r="F54">
        <f t="shared" si="0"/>
        <v>977851.52218556229</v>
      </c>
    </row>
    <row r="55" spans="1:6" x14ac:dyDescent="0.35">
      <c r="A55">
        <v>46</v>
      </c>
      <c r="B55">
        <v>68</v>
      </c>
      <c r="C55">
        <f t="shared" si="1"/>
        <v>977851.52218556229</v>
      </c>
      <c r="D55">
        <v>0</v>
      </c>
      <c r="E55">
        <f t="shared" si="4"/>
        <v>80000</v>
      </c>
      <c r="F55">
        <f t="shared" si="0"/>
        <v>987636.67440411856</v>
      </c>
    </row>
    <row r="56" spans="1:6" x14ac:dyDescent="0.35">
      <c r="A56">
        <v>47</v>
      </c>
      <c r="B56">
        <v>69</v>
      </c>
      <c r="C56">
        <f t="shared" si="1"/>
        <v>987636.67440411856</v>
      </c>
      <c r="D56">
        <v>0</v>
      </c>
      <c r="E56">
        <f t="shared" si="4"/>
        <v>80000</v>
      </c>
      <c r="F56">
        <f t="shared" si="0"/>
        <v>998400.34184453054</v>
      </c>
    </row>
    <row r="57" spans="1:6" x14ac:dyDescent="0.35">
      <c r="A57">
        <v>48</v>
      </c>
      <c r="B57">
        <v>70</v>
      </c>
      <c r="C57">
        <f t="shared" si="1"/>
        <v>998400.34184453054</v>
      </c>
      <c r="D57">
        <v>0</v>
      </c>
      <c r="E57">
        <f t="shared" si="4"/>
        <v>80000</v>
      </c>
      <c r="F57">
        <f t="shared" si="0"/>
        <v>1010240.3760289837</v>
      </c>
    </row>
    <row r="58" spans="1:6" x14ac:dyDescent="0.35">
      <c r="A58">
        <v>49</v>
      </c>
      <c r="B58">
        <v>71</v>
      </c>
      <c r="C58">
        <f t="shared" si="1"/>
        <v>1010240.3760289837</v>
      </c>
      <c r="D58">
        <v>0</v>
      </c>
      <c r="E58">
        <f t="shared" si="4"/>
        <v>80000</v>
      </c>
      <c r="F58">
        <f t="shared" si="0"/>
        <v>1023264.4136318822</v>
      </c>
    </row>
    <row r="59" spans="1:6" x14ac:dyDescent="0.35">
      <c r="A59">
        <v>50</v>
      </c>
      <c r="B59">
        <v>72</v>
      </c>
      <c r="C59">
        <f t="shared" si="1"/>
        <v>1023264.4136318822</v>
      </c>
      <c r="D59">
        <v>0</v>
      </c>
      <c r="E59">
        <f t="shared" si="4"/>
        <v>80000</v>
      </c>
      <c r="F59">
        <f t="shared" si="0"/>
        <v>1037590.8549950705</v>
      </c>
    </row>
    <row r="60" spans="1:6" x14ac:dyDescent="0.35">
      <c r="A60">
        <v>51</v>
      </c>
      <c r="B60">
        <v>73</v>
      </c>
      <c r="C60">
        <f t="shared" si="1"/>
        <v>1037590.8549950705</v>
      </c>
      <c r="D60">
        <v>0</v>
      </c>
      <c r="E60">
        <f t="shared" si="4"/>
        <v>80000</v>
      </c>
      <c r="F60">
        <f t="shared" si="0"/>
        <v>1053349.9404945776</v>
      </c>
    </row>
    <row r="61" spans="1:6" x14ac:dyDescent="0.35">
      <c r="A61">
        <v>52</v>
      </c>
      <c r="B61">
        <v>74</v>
      </c>
      <c r="C61">
        <f t="shared" si="1"/>
        <v>1053349.9404945776</v>
      </c>
      <c r="D61">
        <v>0</v>
      </c>
      <c r="E61">
        <f t="shared" si="4"/>
        <v>80000</v>
      </c>
      <c r="F61">
        <f t="shared" si="0"/>
        <v>1070684.9345440355</v>
      </c>
    </row>
    <row r="62" spans="1:6" x14ac:dyDescent="0.35">
      <c r="A62">
        <v>53</v>
      </c>
      <c r="B62">
        <v>75</v>
      </c>
      <c r="C62">
        <f t="shared" si="1"/>
        <v>1070684.9345440355</v>
      </c>
      <c r="D62">
        <v>0</v>
      </c>
      <c r="E62">
        <f t="shared" si="4"/>
        <v>80000</v>
      </c>
      <c r="F62">
        <f t="shared" si="0"/>
        <v>1089753.4279984392</v>
      </c>
    </row>
    <row r="63" spans="1:6" x14ac:dyDescent="0.35">
      <c r="A63">
        <v>54</v>
      </c>
      <c r="B63">
        <v>76</v>
      </c>
      <c r="C63">
        <f t="shared" si="1"/>
        <v>1089753.4279984392</v>
      </c>
      <c r="D63">
        <v>0</v>
      </c>
      <c r="E63">
        <f t="shared" si="4"/>
        <v>80000</v>
      </c>
      <c r="F63">
        <f t="shared" si="0"/>
        <v>1110728.7707982832</v>
      </c>
    </row>
    <row r="64" spans="1:6" x14ac:dyDescent="0.35">
      <c r="A64">
        <v>55</v>
      </c>
      <c r="B64">
        <v>77</v>
      </c>
      <c r="C64">
        <f t="shared" si="1"/>
        <v>1110728.7707982832</v>
      </c>
      <c r="D64">
        <v>0</v>
      </c>
      <c r="E64">
        <f t="shared" si="4"/>
        <v>80000</v>
      </c>
      <c r="F64">
        <f t="shared" si="0"/>
        <v>1133801.6478781116</v>
      </c>
    </row>
    <row r="65" spans="1:6" x14ac:dyDescent="0.35">
      <c r="A65">
        <v>56</v>
      </c>
      <c r="B65">
        <v>78</v>
      </c>
      <c r="C65">
        <f t="shared" si="1"/>
        <v>1133801.6478781116</v>
      </c>
      <c r="D65">
        <v>0</v>
      </c>
      <c r="E65">
        <f t="shared" si="4"/>
        <v>80000</v>
      </c>
      <c r="F65">
        <f t="shared" si="0"/>
        <v>1159181.8126659228</v>
      </c>
    </row>
    <row r="66" spans="1:6" x14ac:dyDescent="0.35">
      <c r="A66">
        <v>57</v>
      </c>
      <c r="B66">
        <v>79</v>
      </c>
      <c r="C66">
        <f t="shared" si="1"/>
        <v>1159181.8126659228</v>
      </c>
      <c r="D66">
        <v>0</v>
      </c>
      <c r="E66">
        <f t="shared" si="4"/>
        <v>80000</v>
      </c>
      <c r="F66">
        <f t="shared" si="0"/>
        <v>1187099.9939325151</v>
      </c>
    </row>
    <row r="67" spans="1:6" x14ac:dyDescent="0.35">
      <c r="A67" s="4">
        <v>58</v>
      </c>
      <c r="B67" s="4">
        <v>80</v>
      </c>
      <c r="C67" s="4">
        <f t="shared" si="1"/>
        <v>1187099.9939325151</v>
      </c>
      <c r="D67" s="4">
        <v>0</v>
      </c>
      <c r="E67" s="4">
        <f t="shared" si="4"/>
        <v>80000</v>
      </c>
      <c r="F67" s="4">
        <f t="shared" si="0"/>
        <v>1217809.9933257669</v>
      </c>
    </row>
  </sheetData>
  <conditionalFormatting sqref="I9:P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 Model</vt:lpstr>
      <vt:lpstr>Roth IRA 1</vt:lpstr>
      <vt:lpstr>Roth IRA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Mogensen, Matthew D LTC</dc:creator>
  <cp:lastModifiedBy>Mogensen, Matthew D LTC</cp:lastModifiedBy>
  <dcterms:created xsi:type="dcterms:W3CDTF">2023-01-12T18:42:56Z</dcterms:created>
  <dcterms:modified xsi:type="dcterms:W3CDTF">2023-02-06T01:22:04Z</dcterms:modified>
</cp:coreProperties>
</file>