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ew.mogensen\Downloads\"/>
    </mc:Choice>
  </mc:AlternateContent>
  <xr:revisionPtr revIDLastSave="0" documentId="8_{A9427F68-91D2-4B04-8F04-1FE1FE1D31C2}" xr6:coauthVersionLast="47" xr6:coauthVersionMax="47" xr10:uidLastSave="{00000000-0000-0000-0000-000000000000}"/>
  <bookViews>
    <workbookView xWindow="-110" yWindow="-110" windowWidth="19420" windowHeight="10420" xr2:uid="{3B882C86-673B-4EF1-A729-DB8805E776E6}"/>
  </bookViews>
  <sheets>
    <sheet name="Sheet1" sheetId="1" r:id="rId1"/>
  </sheets>
  <definedNames>
    <definedName name="solver_adj" localSheetId="0" hidden="1">Sheet1!$B$20:$G$20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Sheet1!$H$25:$H$34</definedName>
    <definedName name="solver_lhs2" localSheetId="0" hidden="1">Sheet1!$H$35:$H$36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Sheet1!$E$22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3</definedName>
    <definedName name="solver_rhs1" localSheetId="0" hidden="1">Sheet1!$J$25:$J$34</definedName>
    <definedName name="solver_rhs2" localSheetId="0" hidden="1">Sheet1!$J$35:$J$36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0" i="1" l="1"/>
  <c r="J31" i="1"/>
  <c r="J32" i="1"/>
  <c r="J33" i="1"/>
  <c r="J34" i="1"/>
  <c r="J28" i="1"/>
  <c r="J29" i="1"/>
  <c r="J26" i="1"/>
  <c r="J27" i="1"/>
  <c r="J25" i="1"/>
  <c r="J36" i="1"/>
  <c r="J35" i="1"/>
  <c r="H25" i="1"/>
  <c r="H33" i="1"/>
  <c r="H36" i="1"/>
  <c r="E22" i="1"/>
  <c r="G36" i="1"/>
  <c r="F36" i="1"/>
  <c r="E36" i="1"/>
  <c r="D36" i="1"/>
  <c r="C36" i="1"/>
  <c r="B36" i="1"/>
  <c r="H35" i="1"/>
  <c r="H29" i="1"/>
  <c r="H30" i="1"/>
  <c r="H31" i="1"/>
  <c r="H32" i="1"/>
  <c r="H34" i="1"/>
  <c r="H26" i="1"/>
  <c r="H27" i="1"/>
  <c r="H28" i="1"/>
</calcChain>
</file>

<file path=xl/sharedStrings.xml><?xml version="1.0" encoding="utf-8"?>
<sst xmlns="http://schemas.openxmlformats.org/spreadsheetml/2006/main" count="54" uniqueCount="33">
  <si>
    <t>Parameters</t>
  </si>
  <si>
    <t>Type</t>
  </si>
  <si>
    <t>Profit</t>
  </si>
  <si>
    <t>Demand</t>
  </si>
  <si>
    <t>Fuel Economy</t>
  </si>
  <si>
    <t>Coupe</t>
  </si>
  <si>
    <t>Sedan</t>
  </si>
  <si>
    <t>Hatchback</t>
  </si>
  <si>
    <t>Hybrid</t>
  </si>
  <si>
    <t>SUV</t>
  </si>
  <si>
    <t>Truck</t>
  </si>
  <si>
    <t>Total Capacity</t>
  </si>
  <si>
    <t>Hybrid Mix</t>
  </si>
  <si>
    <t>Car Capacity</t>
  </si>
  <si>
    <t>CAFE standard</t>
  </si>
  <si>
    <t>Hybid Capacity</t>
  </si>
  <si>
    <t>SUV/Truck Capacity</t>
  </si>
  <si>
    <t>Decision Variables</t>
  </si>
  <si>
    <t>Objective Function</t>
  </si>
  <si>
    <t>Maximize Profit Z =</t>
  </si>
  <si>
    <t>Constraints</t>
  </si>
  <si>
    <t>LHS</t>
  </si>
  <si>
    <t>RHS</t>
  </si>
  <si>
    <t>&lt;=</t>
  </si>
  <si>
    <t>Hybrid Capacity</t>
  </si>
  <si>
    <t>Coupe Demand</t>
  </si>
  <si>
    <t>Sedan Demand</t>
  </si>
  <si>
    <t>Hatchback Demand</t>
  </si>
  <si>
    <t>Hybrid Demand</t>
  </si>
  <si>
    <t>SUV Demand</t>
  </si>
  <si>
    <t>Truck Demand</t>
  </si>
  <si>
    <t>&gt;=</t>
  </si>
  <si>
    <t>CAFE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</si>
</sst>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2" borderId="0" xfId="0" applyFill="1"/>
    <xf numFmtId="9" fontId="0" fillId="2" borderId="0" xfId="0" applyNumberFormat="1" applyFill="1"/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left"/>
    </xf>
    <xf numFmtId="0" fontId="0" fillId="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CE795-3ED8-423A-B49D-A318B2A367D9}">
  <dimension ref="A2:J36"/>
  <sheetViews>
    <sheetView tabSelected="1" workbookViewId="0">
      <selection activeCell="D35" sqref="D35"/>
    </sheetView>
  </sheetViews>
  <sheetFormatPr defaultRowHeight="14.45"/>
  <cols>
    <col min="1" max="1" width="19.140625" customWidth="1"/>
    <col min="4" max="4" width="12.42578125" bestFit="1" customWidth="1"/>
    <col min="5" max="5" width="12.5703125" customWidth="1"/>
  </cols>
  <sheetData>
    <row r="2" spans="1:6">
      <c r="A2" s="1" t="s">
        <v>0</v>
      </c>
    </row>
    <row r="4" spans="1:6">
      <c r="A4" s="2" t="s">
        <v>1</v>
      </c>
      <c r="B4" s="2" t="s">
        <v>2</v>
      </c>
      <c r="C4" s="2" t="s">
        <v>3</v>
      </c>
      <c r="D4" s="2" t="s">
        <v>4</v>
      </c>
    </row>
    <row r="5" spans="1:6">
      <c r="A5" t="s">
        <v>5</v>
      </c>
      <c r="B5" s="3">
        <v>300</v>
      </c>
      <c r="C5" s="3">
        <v>500</v>
      </c>
      <c r="D5" s="3">
        <v>15</v>
      </c>
    </row>
    <row r="6" spans="1:6">
      <c r="A6" t="s">
        <v>6</v>
      </c>
      <c r="B6" s="3">
        <v>225</v>
      </c>
      <c r="C6" s="3">
        <v>400</v>
      </c>
      <c r="D6" s="3">
        <v>34</v>
      </c>
    </row>
    <row r="7" spans="1:6">
      <c r="A7" t="s">
        <v>7</v>
      </c>
      <c r="B7" s="3">
        <v>250</v>
      </c>
      <c r="C7" s="3">
        <v>300</v>
      </c>
      <c r="D7" s="3">
        <v>35</v>
      </c>
    </row>
    <row r="8" spans="1:6">
      <c r="A8" t="s">
        <v>8</v>
      </c>
      <c r="B8" s="3">
        <v>200</v>
      </c>
      <c r="C8" s="3">
        <v>225</v>
      </c>
      <c r="D8" s="3">
        <v>40</v>
      </c>
    </row>
    <row r="9" spans="1:6">
      <c r="A9" t="s">
        <v>9</v>
      </c>
      <c r="B9" s="3">
        <v>350</v>
      </c>
      <c r="C9" s="3">
        <v>325</v>
      </c>
      <c r="D9" s="3">
        <v>20</v>
      </c>
    </row>
    <row r="10" spans="1:6">
      <c r="A10" t="s">
        <v>10</v>
      </c>
      <c r="B10" s="3">
        <v>400</v>
      </c>
      <c r="C10" s="3">
        <v>100</v>
      </c>
      <c r="D10" s="3">
        <v>18</v>
      </c>
    </row>
    <row r="12" spans="1:6">
      <c r="A12" t="s">
        <v>11</v>
      </c>
      <c r="C12" s="3">
        <v>1200</v>
      </c>
      <c r="E12" t="s">
        <v>12</v>
      </c>
      <c r="F12" s="4">
        <v>0.1</v>
      </c>
    </row>
    <row r="13" spans="1:6">
      <c r="A13" t="s">
        <v>13</v>
      </c>
      <c r="C13" s="3">
        <v>800</v>
      </c>
      <c r="E13" t="s">
        <v>14</v>
      </c>
      <c r="F13" s="3">
        <v>25</v>
      </c>
    </row>
    <row r="14" spans="1:6">
      <c r="A14" t="s">
        <v>15</v>
      </c>
      <c r="C14" s="3">
        <v>300</v>
      </c>
    </row>
    <row r="15" spans="1:6">
      <c r="A15" t="s">
        <v>16</v>
      </c>
      <c r="C15" s="3">
        <v>500</v>
      </c>
    </row>
    <row r="18" spans="1:10">
      <c r="A18" s="1" t="s">
        <v>17</v>
      </c>
    </row>
    <row r="19" spans="1:10">
      <c r="A19" s="1"/>
      <c r="B19" t="s">
        <v>5</v>
      </c>
      <c r="C19" t="s">
        <v>6</v>
      </c>
      <c r="D19" t="s">
        <v>7</v>
      </c>
      <c r="E19" t="s">
        <v>8</v>
      </c>
      <c r="F19" t="s">
        <v>9</v>
      </c>
      <c r="G19" t="s">
        <v>10</v>
      </c>
    </row>
    <row r="20" spans="1:10">
      <c r="A20" t="s">
        <v>1</v>
      </c>
      <c r="B20" s="5">
        <v>285</v>
      </c>
      <c r="C20" s="5">
        <v>112.5</v>
      </c>
      <c r="D20" s="5">
        <v>300</v>
      </c>
      <c r="E20" s="5">
        <v>77.499999999999986</v>
      </c>
      <c r="F20" s="5">
        <v>325</v>
      </c>
      <c r="G20" s="5">
        <v>100</v>
      </c>
    </row>
    <row r="21" spans="1:10">
      <c r="B21" s="6"/>
      <c r="C21" s="6"/>
      <c r="D21" s="6"/>
      <c r="E21" s="6"/>
      <c r="F21" s="6"/>
      <c r="G21" s="6"/>
    </row>
    <row r="22" spans="1:10">
      <c r="A22" s="1" t="s">
        <v>18</v>
      </c>
      <c r="B22" s="6"/>
      <c r="C22" s="9" t="s">
        <v>19</v>
      </c>
      <c r="D22" s="6"/>
      <c r="E22" s="10">
        <f>B5*B20+B6*C20+B7*D20+B8*E20+B9*F20+B10*G20</f>
        <v>355062.5</v>
      </c>
      <c r="F22" s="6"/>
      <c r="G22" s="6"/>
    </row>
    <row r="23" spans="1:10">
      <c r="B23" s="6"/>
      <c r="C23" s="6"/>
      <c r="D23" s="6"/>
      <c r="E23" s="6"/>
      <c r="F23" s="6"/>
      <c r="G23" s="6"/>
    </row>
    <row r="24" spans="1:10">
      <c r="A24" s="1" t="s">
        <v>20</v>
      </c>
      <c r="B24" s="6"/>
      <c r="C24" s="6"/>
      <c r="D24" s="6"/>
      <c r="E24" s="6"/>
      <c r="F24" s="6"/>
      <c r="G24" s="6"/>
      <c r="H24" t="s">
        <v>21</v>
      </c>
      <c r="J24" t="s">
        <v>22</v>
      </c>
    </row>
    <row r="25" spans="1:10">
      <c r="A25" t="s">
        <v>11</v>
      </c>
      <c r="B25" s="7">
        <v>1</v>
      </c>
      <c r="C25" s="7">
        <v>1</v>
      </c>
      <c r="D25" s="7">
        <v>1</v>
      </c>
      <c r="E25" s="7">
        <v>1</v>
      </c>
      <c r="F25" s="7">
        <v>1</v>
      </c>
      <c r="G25" s="7">
        <v>1</v>
      </c>
      <c r="H25" s="8">
        <f>SUMPRODUCT(B25:G25,$B$20:$G$20)</f>
        <v>1200</v>
      </c>
      <c r="I25" s="6" t="s">
        <v>23</v>
      </c>
      <c r="J25" s="8">
        <f>C12</f>
        <v>1200</v>
      </c>
    </row>
    <row r="26" spans="1:10">
      <c r="A26" t="s">
        <v>13</v>
      </c>
      <c r="B26" s="7">
        <v>1</v>
      </c>
      <c r="C26" s="7">
        <v>1</v>
      </c>
      <c r="D26" s="7">
        <v>1</v>
      </c>
      <c r="E26" s="7">
        <v>1</v>
      </c>
      <c r="F26" s="7">
        <v>0</v>
      </c>
      <c r="G26" s="7">
        <v>0</v>
      </c>
      <c r="H26" s="8">
        <f t="shared" ref="H26:H36" si="0">SUMPRODUCT(B26:G26,$B$20:$G$20)</f>
        <v>775</v>
      </c>
      <c r="I26" s="6" t="s">
        <v>23</v>
      </c>
      <c r="J26" s="8">
        <f t="shared" ref="J26:J34" si="1">C13</f>
        <v>800</v>
      </c>
    </row>
    <row r="27" spans="1:10">
      <c r="A27" t="s">
        <v>24</v>
      </c>
      <c r="B27" s="7">
        <v>0</v>
      </c>
      <c r="C27" s="7">
        <v>0</v>
      </c>
      <c r="D27" s="7">
        <v>0</v>
      </c>
      <c r="E27" s="7">
        <v>1</v>
      </c>
      <c r="F27" s="7">
        <v>0</v>
      </c>
      <c r="G27" s="7">
        <v>0</v>
      </c>
      <c r="H27" s="8">
        <f t="shared" si="0"/>
        <v>77.499999999999986</v>
      </c>
      <c r="I27" s="6" t="s">
        <v>23</v>
      </c>
      <c r="J27" s="8">
        <f t="shared" si="1"/>
        <v>300</v>
      </c>
    </row>
    <row r="28" spans="1:10">
      <c r="A28" t="s">
        <v>16</v>
      </c>
      <c r="B28" s="7">
        <v>0</v>
      </c>
      <c r="C28" s="7">
        <v>0</v>
      </c>
      <c r="D28" s="7">
        <v>0</v>
      </c>
      <c r="E28" s="7">
        <v>0</v>
      </c>
      <c r="F28" s="7">
        <v>1</v>
      </c>
      <c r="G28" s="7">
        <v>1</v>
      </c>
      <c r="H28" s="8">
        <f t="shared" si="0"/>
        <v>425</v>
      </c>
      <c r="I28" s="6" t="s">
        <v>23</v>
      </c>
      <c r="J28" s="8">
        <f>C5</f>
        <v>500</v>
      </c>
    </row>
    <row r="29" spans="1:10">
      <c r="A29" t="s">
        <v>25</v>
      </c>
      <c r="B29" s="7">
        <v>1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8">
        <f t="shared" si="0"/>
        <v>285</v>
      </c>
      <c r="I29" s="6" t="s">
        <v>23</v>
      </c>
      <c r="J29" s="8">
        <f>C5</f>
        <v>500</v>
      </c>
    </row>
    <row r="30" spans="1:10">
      <c r="A30" t="s">
        <v>26</v>
      </c>
      <c r="B30" s="7">
        <v>0</v>
      </c>
      <c r="C30" s="7">
        <v>1</v>
      </c>
      <c r="D30" s="7">
        <v>0</v>
      </c>
      <c r="E30" s="7">
        <v>0</v>
      </c>
      <c r="F30" s="7">
        <v>0</v>
      </c>
      <c r="G30" s="7">
        <v>0</v>
      </c>
      <c r="H30" s="8">
        <f t="shared" si="0"/>
        <v>112.5</v>
      </c>
      <c r="I30" s="6" t="s">
        <v>23</v>
      </c>
      <c r="J30" s="8">
        <f t="shared" ref="J30:J34" si="2">C6</f>
        <v>400</v>
      </c>
    </row>
    <row r="31" spans="1:10">
      <c r="A31" t="s">
        <v>27</v>
      </c>
      <c r="B31" s="7">
        <v>0</v>
      </c>
      <c r="C31" s="7">
        <v>0</v>
      </c>
      <c r="D31" s="7">
        <v>1</v>
      </c>
      <c r="E31" s="7">
        <v>0</v>
      </c>
      <c r="F31" s="7">
        <v>0</v>
      </c>
      <c r="G31" s="7">
        <v>0</v>
      </c>
      <c r="H31" s="8">
        <f t="shared" si="0"/>
        <v>300</v>
      </c>
      <c r="I31" s="6" t="s">
        <v>23</v>
      </c>
      <c r="J31" s="8">
        <f t="shared" si="2"/>
        <v>300</v>
      </c>
    </row>
    <row r="32" spans="1:10">
      <c r="A32" t="s">
        <v>28</v>
      </c>
      <c r="B32" s="7">
        <v>0</v>
      </c>
      <c r="C32" s="7">
        <v>0</v>
      </c>
      <c r="D32" s="7">
        <v>0</v>
      </c>
      <c r="E32" s="7">
        <v>1</v>
      </c>
      <c r="F32" s="7">
        <v>0</v>
      </c>
      <c r="G32" s="7">
        <v>0</v>
      </c>
      <c r="H32" s="8">
        <f t="shared" si="0"/>
        <v>77.499999999999986</v>
      </c>
      <c r="I32" s="6" t="s">
        <v>23</v>
      </c>
      <c r="J32" s="8">
        <f t="shared" si="2"/>
        <v>225</v>
      </c>
    </row>
    <row r="33" spans="1:10">
      <c r="A33" t="s">
        <v>29</v>
      </c>
      <c r="B33" s="7">
        <v>0</v>
      </c>
      <c r="C33" s="7">
        <v>0</v>
      </c>
      <c r="D33" s="7">
        <v>0</v>
      </c>
      <c r="E33" s="7">
        <v>0</v>
      </c>
      <c r="F33" s="7">
        <v>1</v>
      </c>
      <c r="G33" s="7">
        <v>0</v>
      </c>
      <c r="H33" s="8">
        <f>SUMPRODUCT(B33:G33,$B$20:$G$20)</f>
        <v>325</v>
      </c>
      <c r="I33" s="6" t="s">
        <v>23</v>
      </c>
      <c r="J33" s="8">
        <f t="shared" si="2"/>
        <v>325</v>
      </c>
    </row>
    <row r="34" spans="1:10">
      <c r="A34" t="s">
        <v>30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1</v>
      </c>
      <c r="H34" s="8">
        <f t="shared" si="0"/>
        <v>100</v>
      </c>
      <c r="I34" s="6" t="s">
        <v>23</v>
      </c>
      <c r="J34" s="8">
        <f t="shared" si="2"/>
        <v>100</v>
      </c>
    </row>
    <row r="35" spans="1:10">
      <c r="A35" t="s">
        <v>12</v>
      </c>
      <c r="B35" s="7">
        <v>0</v>
      </c>
      <c r="C35" s="7">
        <v>0</v>
      </c>
      <c r="D35" s="7">
        <v>0</v>
      </c>
      <c r="E35" s="7">
        <v>1</v>
      </c>
      <c r="F35" s="7">
        <v>0</v>
      </c>
      <c r="G35" s="7">
        <v>0</v>
      </c>
      <c r="H35" s="8">
        <f t="shared" si="0"/>
        <v>77.499999999999986</v>
      </c>
      <c r="I35" s="6" t="s">
        <v>31</v>
      </c>
      <c r="J35" s="8">
        <f>F12*(B20+C20+D20+E20)</f>
        <v>77.5</v>
      </c>
    </row>
    <row r="36" spans="1:10">
      <c r="A36" t="s">
        <v>32</v>
      </c>
      <c r="B36" s="7">
        <f>D5</f>
        <v>15</v>
      </c>
      <c r="C36" s="7">
        <f>D6</f>
        <v>34</v>
      </c>
      <c r="D36" s="7">
        <f>D7</f>
        <v>35</v>
      </c>
      <c r="E36" s="7">
        <f>D8</f>
        <v>40</v>
      </c>
      <c r="F36" s="7">
        <f>D9</f>
        <v>20</v>
      </c>
      <c r="G36" s="7">
        <f>D10</f>
        <v>18</v>
      </c>
      <c r="H36" s="8">
        <f>SUMPRODUCT(B36:G36,$B$20:$G$20)</f>
        <v>30000</v>
      </c>
      <c r="I36" s="6" t="s">
        <v>31</v>
      </c>
      <c r="J36" s="8">
        <f>F13*(B20+C20+D20+E20+F20+G20)</f>
        <v>30000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46C3809F7784D4F875D6AD95BF9F2BF" ma:contentTypeVersion="16" ma:contentTypeDescription="Create a new document." ma:contentTypeScope="" ma:versionID="22f2e5a10df19bab7aeb1086499b6b70">
  <xsd:schema xmlns:xsd="http://www.w3.org/2001/XMLSchema" xmlns:xs="http://www.w3.org/2001/XMLSchema" xmlns:p="http://schemas.microsoft.com/office/2006/metadata/properties" xmlns:ns2="f04a503f-54e7-4b80-aab7-4fd1685cf1ad" xmlns:ns3="d0d11377-6e53-4047-bcf7-150cbceef7f3" targetNamespace="http://schemas.microsoft.com/office/2006/metadata/properties" ma:root="true" ma:fieldsID="d36aca49fa5fce7732184d247c3a362d" ns2:_="" ns3:_="">
    <xsd:import namespace="f04a503f-54e7-4b80-aab7-4fd1685cf1ad"/>
    <xsd:import namespace="d0d11377-6e53-4047-bcf7-150cbceef7f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4a503f-54e7-4b80-aab7-4fd1685cf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b362c7eb-5c45-4d0a-8479-4b30401fcac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d11377-6e53-4047-bcf7-150cbceef7f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a62ec177-cc64-4e1e-b0c8-3c31768da3ca}" ma:internalName="TaxCatchAll" ma:showField="CatchAllData" ma:web="d0d11377-6e53-4047-bcf7-150cbceef7f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04a503f-54e7-4b80-aab7-4fd1685cf1ad">
      <Terms xmlns="http://schemas.microsoft.com/office/infopath/2007/PartnerControls"/>
    </lcf76f155ced4ddcb4097134ff3c332f>
    <TaxCatchAll xmlns="d0d11377-6e53-4047-bcf7-150cbceef7f3" xsi:nil="true"/>
  </documentManagement>
</p:properties>
</file>

<file path=customXml/itemProps1.xml><?xml version="1.0" encoding="utf-8"?>
<ds:datastoreItem xmlns:ds="http://schemas.openxmlformats.org/officeDocument/2006/customXml" ds:itemID="{CB9A94D8-2BB6-4490-937A-5EBFEC0D3B01}"/>
</file>

<file path=customXml/itemProps2.xml><?xml version="1.0" encoding="utf-8"?>
<ds:datastoreItem xmlns:ds="http://schemas.openxmlformats.org/officeDocument/2006/customXml" ds:itemID="{CED5884B-7A64-4335-BFE9-6B792E504110}"/>
</file>

<file path=customXml/itemProps3.xml><?xml version="1.0" encoding="utf-8"?>
<ds:datastoreItem xmlns:ds="http://schemas.openxmlformats.org/officeDocument/2006/customXml" ds:itemID="{3F3962A8-1E6E-4F42-8A7F-BCE3998128C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Mogensen, Matthew D LTC</dc:creator>
  <cp:keywords/>
  <dc:description/>
  <cp:lastModifiedBy>Davis, Patrick J CIV</cp:lastModifiedBy>
  <cp:revision/>
  <dcterms:created xsi:type="dcterms:W3CDTF">2023-02-13T16:05:49Z</dcterms:created>
  <dcterms:modified xsi:type="dcterms:W3CDTF">2023-03-10T23:41:18Z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0x010100E46C3809F7784D4F875D6AD95BF9F2BF</vt:lpwstr>
  </property>
  <property fmtid="{D5CDD505-2E9C-101B-9397-08002B2CF9AE}" pid="3" name="MediaServiceImageTags">
    <vt:lpwstr/>
  </property>
</Properties>
</file>