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Kraken\CITS3200Research\Week 7\"/>
    </mc:Choice>
  </mc:AlternateContent>
  <bookViews>
    <workbookView xWindow="0" yWindow="0" windowWidth="28800" windowHeight="12330"/>
  </bookViews>
  <sheets>
    <sheet name="Sheet1" sheetId="1" r:id="rId1"/>
  </sheets>
  <definedNames>
    <definedName name="LINESPERHOUR">Sheet1!$F$7</definedName>
    <definedName name="PREDICTEDLPH">Sheet1!$F$6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F7" i="1"/>
  <c r="G23" i="1"/>
  <c r="F6" i="1"/>
  <c r="H29" i="1"/>
  <c r="I29" i="1" s="1"/>
  <c r="C29" i="1"/>
  <c r="F29" i="1"/>
  <c r="D12" i="1"/>
  <c r="D14" i="1"/>
  <c r="D17" i="1"/>
  <c r="D19" i="1"/>
  <c r="G19" i="1" s="1"/>
  <c r="D13" i="1"/>
  <c r="D16" i="1"/>
  <c r="E15" i="1"/>
  <c r="G14" i="1" l="1"/>
  <c r="G15" i="1"/>
  <c r="G17" i="1"/>
  <c r="G18" i="1"/>
  <c r="G20" i="1"/>
  <c r="G21" i="1"/>
  <c r="G24" i="1"/>
  <c r="G22" i="1"/>
  <c r="D29" i="1"/>
  <c r="G16" i="1"/>
  <c r="G29" i="1" s="1"/>
  <c r="E19" i="1"/>
  <c r="E13" i="1"/>
  <c r="E16" i="1"/>
  <c r="E12" i="1"/>
  <c r="E17" i="1"/>
  <c r="E18" i="1"/>
  <c r="E14" i="1"/>
  <c r="E31" i="1"/>
  <c r="E29" i="1" l="1"/>
</calcChain>
</file>

<file path=xl/sharedStrings.xml><?xml version="1.0" encoding="utf-8"?>
<sst xmlns="http://schemas.openxmlformats.org/spreadsheetml/2006/main" count="66" uniqueCount="33">
  <si>
    <t>Learning Factor</t>
  </si>
  <si>
    <t>Communication</t>
  </si>
  <si>
    <t>-</t>
  </si>
  <si>
    <t>Documentation</t>
  </si>
  <si>
    <t>Admin Interface</t>
  </si>
  <si>
    <t>Secure Database</t>
  </si>
  <si>
    <t>Q method Sorting</t>
  </si>
  <si>
    <t>End of Survey Questionnaire</t>
  </si>
  <si>
    <t>Drag and Drop</t>
  </si>
  <si>
    <t>Dynamic Settings/Variables</t>
  </si>
  <si>
    <t>Private Links</t>
  </si>
  <si>
    <t>Visually Pleasing GUI</t>
  </si>
  <si>
    <t>Manual Adjustment of Grid</t>
  </si>
  <si>
    <t>Whole Project Initial Estimate</t>
  </si>
  <si>
    <t>Actual Code/Hour</t>
  </si>
  <si>
    <t>Predicted Raw Lines of Code/Hour</t>
  </si>
  <si>
    <t>Actual Raw Lines of Code / Hour</t>
  </si>
  <si>
    <t>Predicted Code/Hour</t>
  </si>
  <si>
    <t>Learning</t>
  </si>
  <si>
    <t>Predicted Time (Adj)</t>
  </si>
  <si>
    <t>Predicted Time (LPH)</t>
  </si>
  <si>
    <t>New Estimate  (LPH)</t>
  </si>
  <si>
    <t>Sum</t>
  </si>
  <si>
    <t>Lines (New Predict)</t>
  </si>
  <si>
    <t>Lines (Predicted)</t>
  </si>
  <si>
    <t>Recommendation</t>
  </si>
  <si>
    <t>Do</t>
  </si>
  <si>
    <t>Editing Registration Page Fields (bonus)</t>
  </si>
  <si>
    <t>Clone Existing Survey as Template (bonus)</t>
  </si>
  <si>
    <t>Upload Statements from Txt (bonus)</t>
  </si>
  <si>
    <t>Session Management for Users (bonus)</t>
  </si>
  <si>
    <t>Drop</t>
  </si>
  <si>
    <t>Debugging 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</si>
</sst>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73" fontId="0" fillId="0" borderId="0" xfId="0" applyNumberFormat="1"/>
    <xf numFmtId="0" fontId="1" fillId="2" borderId="0" xfId="1"/>
    <xf numFmtId="0" fontId="3" fillId="4" borderId="0" xfId="3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2" fillId="3" borderId="0" xfId="2"/>
    <xf numFmtId="1" fontId="1" fillId="2" borderId="0" xfId="1" applyNumberFormat="1"/>
    <xf numFmtId="1" fontId="3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1"/>
  <sheetViews>
    <sheetView tabSelected="1" workbookViewId="0">
      <selection activeCell="D6" sqref="D6"/>
    </sheetView>
  </sheetViews>
  <sheetFormatPr defaultRowHeight="15" x14ac:dyDescent="0.25"/>
  <cols>
    <col min="2" max="2" width="37.85546875" customWidth="1"/>
    <col min="3" max="3" width="16.85546875" customWidth="1"/>
    <col min="4" max="4" width="17.42578125" customWidth="1"/>
    <col min="5" max="5" width="19.5703125" customWidth="1"/>
    <col min="6" max="6" width="20" customWidth="1"/>
    <col min="7" max="7" width="19.140625" customWidth="1"/>
    <col min="8" max="8" width="19.85546875" customWidth="1"/>
    <col min="9" max="9" width="16.7109375" customWidth="1"/>
  </cols>
  <sheetData>
    <row r="6" spans="2:9" x14ac:dyDescent="0.25">
      <c r="B6" t="s">
        <v>15</v>
      </c>
      <c r="C6">
        <v>20</v>
      </c>
      <c r="E6" t="s">
        <v>17</v>
      </c>
      <c r="F6" s="1">
        <f>C6/C8/C9</f>
        <v>8.3333333333333339</v>
      </c>
    </row>
    <row r="7" spans="2:9" x14ac:dyDescent="0.25">
      <c r="B7" t="s">
        <v>16</v>
      </c>
      <c r="C7">
        <v>18</v>
      </c>
      <c r="E7" t="s">
        <v>14</v>
      </c>
      <c r="F7" s="1">
        <f>C7/C9</f>
        <v>12</v>
      </c>
    </row>
    <row r="8" spans="2:9" x14ac:dyDescent="0.25">
      <c r="B8" t="s">
        <v>32</v>
      </c>
      <c r="C8">
        <v>1.6</v>
      </c>
    </row>
    <row r="9" spans="2:9" x14ac:dyDescent="0.25">
      <c r="B9" t="s">
        <v>0</v>
      </c>
      <c r="C9">
        <v>1.5</v>
      </c>
    </row>
    <row r="11" spans="2:9" x14ac:dyDescent="0.25">
      <c r="C11" t="s">
        <v>24</v>
      </c>
      <c r="D11" t="s">
        <v>23</v>
      </c>
      <c r="E11" t="s">
        <v>20</v>
      </c>
      <c r="F11" t="s">
        <v>19</v>
      </c>
      <c r="G11" t="s">
        <v>21</v>
      </c>
      <c r="H11" t="s">
        <v>19</v>
      </c>
      <c r="I11" t="s">
        <v>25</v>
      </c>
    </row>
    <row r="12" spans="2:9" x14ac:dyDescent="0.25">
      <c r="B12" s="3" t="s">
        <v>4</v>
      </c>
      <c r="C12">
        <v>150</v>
      </c>
      <c r="D12" s="10">
        <f>(25+25+25+43+38+75+52)*2/3</f>
        <v>188.66666666666666</v>
      </c>
      <c r="E12" s="2">
        <f>C12/PREDICTEDLPH</f>
        <v>18</v>
      </c>
      <c r="F12">
        <v>15</v>
      </c>
      <c r="G12" s="5">
        <f>D12/LINESPERHOUR</f>
        <v>15.722222222222221</v>
      </c>
      <c r="H12" s="4">
        <v>16</v>
      </c>
      <c r="I12" s="3" t="s">
        <v>26</v>
      </c>
    </row>
    <row r="13" spans="2:9" x14ac:dyDescent="0.25">
      <c r="B13" s="3" t="s">
        <v>9</v>
      </c>
      <c r="C13">
        <v>150</v>
      </c>
      <c r="D13" s="4">
        <f>20+50+25+25+25+25+25+5</f>
        <v>200</v>
      </c>
      <c r="E13" s="2">
        <f>C13/PREDICTEDLPH</f>
        <v>18</v>
      </c>
      <c r="F13">
        <v>15</v>
      </c>
      <c r="G13" s="5">
        <f>D13/LINESPERHOUR</f>
        <v>16.666666666666668</v>
      </c>
      <c r="H13" s="4">
        <v>17</v>
      </c>
      <c r="I13" s="3" t="s">
        <v>26</v>
      </c>
    </row>
    <row r="14" spans="2:9" x14ac:dyDescent="0.25">
      <c r="B14" s="3" t="s">
        <v>10</v>
      </c>
      <c r="C14">
        <v>150</v>
      </c>
      <c r="D14" s="9">
        <f>(43+49+50+43+38+75+52)/3</f>
        <v>116.66666666666667</v>
      </c>
      <c r="E14" s="2">
        <f>C14/PREDICTEDLPH</f>
        <v>18</v>
      </c>
      <c r="F14">
        <v>15</v>
      </c>
      <c r="G14" s="5">
        <f>D14/LINESPERHOUR</f>
        <v>9.7222222222222232</v>
      </c>
      <c r="H14" s="3">
        <v>10</v>
      </c>
      <c r="I14" s="3" t="s">
        <v>26</v>
      </c>
    </row>
    <row r="15" spans="2:9" x14ac:dyDescent="0.25">
      <c r="B15" s="3" t="s">
        <v>11</v>
      </c>
      <c r="C15">
        <v>175</v>
      </c>
      <c r="D15" s="8">
        <v>300</v>
      </c>
      <c r="E15" s="2">
        <f>C15/PREDICTEDLPH</f>
        <v>21</v>
      </c>
      <c r="F15">
        <v>20</v>
      </c>
      <c r="G15" s="5">
        <f>D15/LINESPERHOUR</f>
        <v>25</v>
      </c>
      <c r="H15" s="8">
        <v>25</v>
      </c>
      <c r="I15" s="4" t="s">
        <v>26</v>
      </c>
    </row>
    <row r="16" spans="2:9" x14ac:dyDescent="0.25">
      <c r="B16" s="3" t="s">
        <v>5</v>
      </c>
      <c r="C16">
        <v>175</v>
      </c>
      <c r="D16" s="8">
        <f>136+113+101</f>
        <v>350</v>
      </c>
      <c r="E16" s="2">
        <f>C16/PREDICTEDLPH</f>
        <v>21</v>
      </c>
      <c r="F16">
        <v>20</v>
      </c>
      <c r="G16" s="5">
        <f>D16/LINESPERHOUR</f>
        <v>29.166666666666668</v>
      </c>
      <c r="H16" s="8">
        <v>30</v>
      </c>
      <c r="I16" s="4" t="s">
        <v>26</v>
      </c>
    </row>
    <row r="17" spans="2:9" x14ac:dyDescent="0.25">
      <c r="B17" s="3" t="s">
        <v>6</v>
      </c>
      <c r="C17">
        <v>270</v>
      </c>
      <c r="D17" s="3">
        <f>30+45+100</f>
        <v>175</v>
      </c>
      <c r="E17" s="2">
        <f>C17/PREDICTEDLPH</f>
        <v>32.4</v>
      </c>
      <c r="F17">
        <v>30</v>
      </c>
      <c r="G17" s="5">
        <f>D17/LINESPERHOUR</f>
        <v>14.583333333333334</v>
      </c>
      <c r="H17" s="3">
        <v>15</v>
      </c>
      <c r="I17" s="3" t="s">
        <v>26</v>
      </c>
    </row>
    <row r="18" spans="2:9" x14ac:dyDescent="0.25">
      <c r="B18" s="3" t="s">
        <v>7</v>
      </c>
      <c r="C18">
        <v>50</v>
      </c>
      <c r="D18" s="4">
        <v>150</v>
      </c>
      <c r="E18" s="2">
        <f>C18/PREDICTEDLPH</f>
        <v>6</v>
      </c>
      <c r="F18">
        <v>5</v>
      </c>
      <c r="G18" s="5">
        <f>D18/LINESPERHOUR</f>
        <v>12.5</v>
      </c>
      <c r="H18" s="3">
        <v>10</v>
      </c>
      <c r="I18" s="3" t="s">
        <v>26</v>
      </c>
    </row>
    <row r="19" spans="2:9" x14ac:dyDescent="0.25">
      <c r="B19" s="3" t="s">
        <v>8</v>
      </c>
      <c r="C19">
        <v>50</v>
      </c>
      <c r="D19" s="4">
        <f>45+45</f>
        <v>90</v>
      </c>
      <c r="E19" s="2">
        <f>C19/PREDICTEDLPH</f>
        <v>6</v>
      </c>
      <c r="F19">
        <v>5</v>
      </c>
      <c r="G19" s="5">
        <f>D19/LINESPERHOUR</f>
        <v>7.5</v>
      </c>
      <c r="H19" s="3">
        <v>10</v>
      </c>
      <c r="I19" s="3" t="s">
        <v>26</v>
      </c>
    </row>
    <row r="20" spans="2:9" x14ac:dyDescent="0.25">
      <c r="B20" s="4" t="s">
        <v>12</v>
      </c>
      <c r="C20" s="8" t="s">
        <v>2</v>
      </c>
      <c r="D20">
        <v>120</v>
      </c>
      <c r="E20" s="8" t="s">
        <v>2</v>
      </c>
      <c r="F20" s="8" t="s">
        <v>2</v>
      </c>
      <c r="G20" s="5">
        <f>D20/LINESPERHOUR</f>
        <v>10</v>
      </c>
      <c r="H20" s="3">
        <v>15</v>
      </c>
      <c r="I20" s="3" t="s">
        <v>26</v>
      </c>
    </row>
    <row r="21" spans="2:9" x14ac:dyDescent="0.25">
      <c r="B21" s="4" t="s">
        <v>27</v>
      </c>
      <c r="C21" s="8" t="s">
        <v>2</v>
      </c>
      <c r="D21">
        <v>40</v>
      </c>
      <c r="E21" s="8" t="s">
        <v>2</v>
      </c>
      <c r="F21" s="8" t="s">
        <v>2</v>
      </c>
      <c r="G21" s="5">
        <f>D21/LINESPERHOUR</f>
        <v>3.3333333333333335</v>
      </c>
      <c r="H21" s="3">
        <v>5</v>
      </c>
      <c r="I21" s="8" t="s">
        <v>31</v>
      </c>
    </row>
    <row r="22" spans="2:9" x14ac:dyDescent="0.25">
      <c r="B22" s="4" t="s">
        <v>28</v>
      </c>
      <c r="C22" s="8" t="s">
        <v>2</v>
      </c>
      <c r="D22">
        <v>100</v>
      </c>
      <c r="E22" s="8" t="s">
        <v>2</v>
      </c>
      <c r="F22" s="8" t="s">
        <v>2</v>
      </c>
      <c r="G22" s="5">
        <f>D22/LINESPERHOUR</f>
        <v>8.3333333333333339</v>
      </c>
      <c r="H22" s="3">
        <v>10</v>
      </c>
      <c r="I22" s="8" t="s">
        <v>31</v>
      </c>
    </row>
    <row r="23" spans="2:9" x14ac:dyDescent="0.25">
      <c r="B23" s="4" t="s">
        <v>29</v>
      </c>
      <c r="C23" s="8" t="s">
        <v>2</v>
      </c>
      <c r="D23">
        <v>50</v>
      </c>
      <c r="E23" s="8" t="s">
        <v>2</v>
      </c>
      <c r="F23" s="8" t="s">
        <v>2</v>
      </c>
      <c r="G23" s="5">
        <f>D23/LINESPERHOUR</f>
        <v>4.166666666666667</v>
      </c>
      <c r="H23" s="3">
        <v>5</v>
      </c>
      <c r="I23" s="3" t="s">
        <v>26</v>
      </c>
    </row>
    <row r="24" spans="2:9" x14ac:dyDescent="0.25">
      <c r="B24" s="4" t="s">
        <v>30</v>
      </c>
      <c r="C24" s="8" t="s">
        <v>2</v>
      </c>
      <c r="D24">
        <v>160</v>
      </c>
      <c r="E24" s="8" t="s">
        <v>2</v>
      </c>
      <c r="F24" s="8" t="s">
        <v>2</v>
      </c>
      <c r="G24" s="5">
        <f>D24/LINESPERHOUR</f>
        <v>13.333333333333334</v>
      </c>
      <c r="H24" s="3">
        <v>20</v>
      </c>
      <c r="I24" s="8" t="s">
        <v>31</v>
      </c>
    </row>
    <row r="26" spans="2:9" x14ac:dyDescent="0.25">
      <c r="B26" s="3" t="s">
        <v>1</v>
      </c>
      <c r="C26" t="s">
        <v>2</v>
      </c>
      <c r="D26" t="s">
        <v>2</v>
      </c>
      <c r="E26">
        <v>50</v>
      </c>
      <c r="F26">
        <v>50</v>
      </c>
      <c r="G26">
        <v>60</v>
      </c>
      <c r="H26">
        <v>60</v>
      </c>
      <c r="I26" s="3" t="s">
        <v>26</v>
      </c>
    </row>
    <row r="27" spans="2:9" x14ac:dyDescent="0.25">
      <c r="B27" s="3" t="s">
        <v>3</v>
      </c>
      <c r="C27" t="s">
        <v>2</v>
      </c>
      <c r="D27" t="s">
        <v>2</v>
      </c>
      <c r="E27">
        <v>15</v>
      </c>
      <c r="F27">
        <v>15</v>
      </c>
      <c r="G27">
        <v>25</v>
      </c>
      <c r="H27">
        <v>25</v>
      </c>
      <c r="I27" s="3" t="s">
        <v>26</v>
      </c>
    </row>
    <row r="28" spans="2:9" x14ac:dyDescent="0.25">
      <c r="B28" t="s">
        <v>18</v>
      </c>
      <c r="E28">
        <v>30</v>
      </c>
      <c r="F28">
        <v>30</v>
      </c>
      <c r="G28">
        <v>30</v>
      </c>
      <c r="H28">
        <v>30</v>
      </c>
      <c r="I28" s="3" t="s">
        <v>26</v>
      </c>
    </row>
    <row r="29" spans="2:9" x14ac:dyDescent="0.25">
      <c r="B29" s="6" t="s">
        <v>22</v>
      </c>
      <c r="C29" s="6">
        <f>SUM(C12:C19)</f>
        <v>1170</v>
      </c>
      <c r="D29" s="6">
        <f>SUM(D12:D22)</f>
        <v>1830.3333333333333</v>
      </c>
      <c r="E29" s="7">
        <f>SUM(E12:E27)</f>
        <v>205.4</v>
      </c>
      <c r="F29" s="7">
        <f>SUM(F12:F27)</f>
        <v>190</v>
      </c>
      <c r="G29" s="7">
        <f>SUM(G12:G27)</f>
        <v>255.0277777777778</v>
      </c>
      <c r="H29" s="7">
        <f>SUM(H12:H27)</f>
        <v>273</v>
      </c>
      <c r="I29" s="7">
        <f>H29-SUM(H24,H22,H21)</f>
        <v>238</v>
      </c>
    </row>
    <row r="31" spans="2:9" x14ac:dyDescent="0.25">
      <c r="B31" t="s">
        <v>13</v>
      </c>
      <c r="C31">
        <v>1500</v>
      </c>
      <c r="E31">
        <f>C31/LINESPERHOUR</f>
        <v>125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LINESPERHOUR</vt:lpstr>
      <vt:lpstr>PREDICTEDLPH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2018-09-13T12:14:16Z</dcterms:created>
  <dcterms:modified xsi:type="dcterms:W3CDTF">2018-09-13T13:14:22Z</dcterms:modified>
</cp:coreProperties>
</file>