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bakkerro\Documents\GitHub\SSW\docs\docs\assets\doc\Release\"/>
    </mc:Choice>
  </mc:AlternateContent>
  <xr:revisionPtr revIDLastSave="0" documentId="13_ncr:1_{560C99C5-C16E-4D51-9BFC-8F4DBD86971C}" xr6:coauthVersionLast="46" xr6:coauthVersionMax="46" xr10:uidLastSave="{00000000-0000-0000-0000-000000000000}"/>
  <bookViews>
    <workbookView xWindow="-108" yWindow="-108" windowWidth="23256" windowHeight="12576" activeTab="3" xr2:uid="{00000000-000D-0000-FFFF-FFFF00000000}"/>
  </bookViews>
  <sheets>
    <sheet name="Dashboard" sheetId="4" r:id="rId1"/>
    <sheet name="MDM Setup" sheetId="3" r:id="rId2"/>
    <sheet name="MDM Configuration" sheetId="1" r:id="rId3"/>
    <sheet name="Technical Test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9" i="6" l="1"/>
  <c r="J70" i="6"/>
  <c r="J66" i="6"/>
  <c r="J67" i="6"/>
  <c r="J68" i="6"/>
  <c r="J65" i="6"/>
  <c r="J64" i="6"/>
  <c r="J63" i="6"/>
  <c r="J53" i="6"/>
  <c r="J54" i="6"/>
  <c r="J55" i="6"/>
  <c r="J56" i="6"/>
  <c r="J57" i="6"/>
  <c r="J58" i="6"/>
  <c r="J59" i="6"/>
  <c r="J60" i="6"/>
  <c r="J61" i="6"/>
  <c r="J52" i="6"/>
  <c r="J51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31" i="6"/>
  <c r="J23" i="6"/>
  <c r="J30" i="6"/>
  <c r="J32" i="6"/>
  <c r="J33" i="6"/>
  <c r="J34" i="6"/>
  <c r="J4" i="6"/>
  <c r="J17" i="6"/>
  <c r="J18" i="6"/>
  <c r="J19" i="6"/>
  <c r="J20" i="6"/>
  <c r="J21" i="6"/>
  <c r="J22" i="6"/>
  <c r="J8" i="3"/>
  <c r="J12" i="3"/>
  <c r="J34" i="1"/>
  <c r="J35" i="1"/>
  <c r="J36" i="1"/>
  <c r="J37" i="1"/>
  <c r="J38" i="1"/>
  <c r="J39" i="1"/>
  <c r="J40" i="1"/>
  <c r="J41" i="1"/>
  <c r="J42" i="1"/>
  <c r="J20" i="1"/>
  <c r="J21" i="1"/>
  <c r="J22" i="1"/>
  <c r="J23" i="1"/>
  <c r="J9" i="3"/>
  <c r="J17" i="3"/>
  <c r="J16" i="3"/>
  <c r="J5" i="6"/>
  <c r="J6" i="6"/>
  <c r="J7" i="6"/>
  <c r="J8" i="6"/>
  <c r="J9" i="6"/>
  <c r="J10" i="6"/>
  <c r="J11" i="6"/>
  <c r="J12" i="6"/>
  <c r="J13" i="6"/>
  <c r="J14" i="6"/>
  <c r="J15" i="6"/>
  <c r="J16" i="6"/>
  <c r="J27" i="6"/>
  <c r="J28" i="6"/>
  <c r="J29" i="6"/>
  <c r="J35" i="6"/>
  <c r="J4" i="1" l="1"/>
  <c r="J5" i="1"/>
  <c r="J8" i="1"/>
  <c r="J9" i="1"/>
  <c r="J11" i="1"/>
  <c r="J12" i="1"/>
  <c r="J13" i="1"/>
  <c r="J14" i="1"/>
  <c r="J15" i="1"/>
  <c r="J16" i="1"/>
  <c r="J17" i="1"/>
  <c r="J18" i="1"/>
  <c r="J19" i="1"/>
  <c r="J24" i="1"/>
  <c r="D25" i="4" l="1"/>
  <c r="J25" i="6"/>
  <c r="J3" i="6"/>
  <c r="J27" i="1"/>
  <c r="J28" i="1"/>
  <c r="J29" i="1"/>
  <c r="J30" i="1"/>
  <c r="J31" i="1"/>
  <c r="J32" i="1"/>
  <c r="J33" i="1"/>
  <c r="J26" i="1"/>
  <c r="J6" i="1"/>
  <c r="J7" i="1"/>
  <c r="J10" i="1"/>
  <c r="J3" i="1"/>
  <c r="D28" i="4" l="1"/>
  <c r="E28" i="4" s="1"/>
  <c r="D27" i="4"/>
  <c r="D26" i="4"/>
  <c r="D29" i="4"/>
  <c r="J4" i="3"/>
  <c r="J5" i="3"/>
  <c r="J6" i="3"/>
  <c r="J7" i="3"/>
  <c r="J11" i="3"/>
  <c r="J13" i="3"/>
  <c r="J15" i="3"/>
  <c r="J3" i="3"/>
  <c r="D21" i="4"/>
  <c r="D14" i="4" l="1"/>
  <c r="D7" i="4" s="1"/>
  <c r="D11" i="4" l="1"/>
  <c r="E14" i="4" s="1"/>
  <c r="D13" i="4" l="1"/>
  <c r="D12" i="4"/>
  <c r="D15" i="4"/>
  <c r="E26" i="4"/>
  <c r="E27" i="4"/>
  <c r="D18" i="4"/>
  <c r="E21" i="4" s="1"/>
  <c r="D4" i="4" l="1"/>
  <c r="E7" i="4" s="1"/>
  <c r="E12" i="4"/>
  <c r="E13" i="4"/>
  <c r="D22" i="4" l="1"/>
  <c r="D8" i="4" s="1"/>
  <c r="D20" i="4"/>
  <c r="D6" i="4" s="1"/>
  <c r="D19" i="4"/>
  <c r="D5" i="4" s="1"/>
  <c r="E20" i="4" l="1"/>
  <c r="E6" i="4"/>
  <c r="E19" i="4"/>
  <c r="E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Bakker</author>
  </authors>
  <commentList>
    <comment ref="C4" authorId="0" shapeId="0" xr:uid="{00000000-0006-0000-0000-000001000000}">
      <text>
        <r>
          <rPr>
            <sz val="9"/>
            <color indexed="81"/>
            <rFont val="Tahoma"/>
            <family val="2"/>
          </rPr>
          <t>Total number of applicable tests</t>
        </r>
      </text>
    </comment>
    <comment ref="C5" authorId="0" shapeId="0" xr:uid="{00000000-0006-0000-0000-000002000000}">
      <text>
        <r>
          <rPr>
            <sz val="9"/>
            <color indexed="81"/>
            <rFont val="Tahoma"/>
            <family val="2"/>
          </rPr>
          <t>Total number of applicable tests with Ok as result</t>
        </r>
      </text>
    </comment>
    <comment ref="C6" authorId="0" shapeId="0" xr:uid="{00000000-0006-0000-0000-000003000000}">
      <text>
        <r>
          <rPr>
            <sz val="9"/>
            <color indexed="81"/>
            <rFont val="Tahoma"/>
            <family val="2"/>
          </rPr>
          <t>Total number of applicable tests with NOk as result</t>
        </r>
      </text>
    </comment>
    <comment ref="C8" authorId="0" shapeId="0" xr:uid="{00000000-0006-0000-0000-000004000000}">
      <text>
        <r>
          <rPr>
            <sz val="9"/>
            <color indexed="81"/>
            <rFont val="Tahoma"/>
            <family val="2"/>
          </rPr>
          <t>Total number of non-applicable tests. These tests are not in scope.</t>
        </r>
      </text>
    </comment>
  </commentList>
</comments>
</file>

<file path=xl/sharedStrings.xml><?xml version="1.0" encoding="utf-8"?>
<sst xmlns="http://schemas.openxmlformats.org/spreadsheetml/2006/main" count="658" uniqueCount="269">
  <si>
    <t>Subject</t>
  </si>
  <si>
    <t>Required Value</t>
  </si>
  <si>
    <t>Configured Value</t>
  </si>
  <si>
    <t>Applicable</t>
  </si>
  <si>
    <t>Y</t>
  </si>
  <si>
    <t>Yes</t>
  </si>
  <si>
    <t>1.1.01</t>
  </si>
  <si>
    <t>1.1.02</t>
  </si>
  <si>
    <t>1.1.03</t>
  </si>
  <si>
    <t>1.1.04</t>
  </si>
  <si>
    <t>1.1.05</t>
  </si>
  <si>
    <t>1.1.06</t>
  </si>
  <si>
    <t>1.2.01</t>
  </si>
  <si>
    <t>1.2.02</t>
  </si>
  <si>
    <t>1.2.03</t>
  </si>
  <si>
    <t>Test Result</t>
  </si>
  <si>
    <t>Overall results</t>
  </si>
  <si>
    <t>N</t>
  </si>
  <si>
    <t>2.1.01</t>
  </si>
  <si>
    <t>2.1.02</t>
  </si>
  <si>
    <t>2.1.03</t>
  </si>
  <si>
    <t>2.1.04</t>
  </si>
  <si>
    <t>2.1.05</t>
  </si>
  <si>
    <t>2.1.06</t>
  </si>
  <si>
    <t>2.1.07</t>
  </si>
  <si>
    <t>2.1.08</t>
  </si>
  <si>
    <t>2.1.09</t>
  </si>
  <si>
    <t>2.1.10</t>
  </si>
  <si>
    <t>2.1.11</t>
  </si>
  <si>
    <t>2.1.12</t>
  </si>
  <si>
    <t>2.1.13</t>
  </si>
  <si>
    <t>2.1.14</t>
  </si>
  <si>
    <t>2.1.15</t>
  </si>
  <si>
    <t>2.1.16</t>
  </si>
  <si>
    <t>2.1.17</t>
  </si>
  <si>
    <t>2.1.18</t>
  </si>
  <si>
    <t>2.2.01</t>
  </si>
  <si>
    <t>2.2.02</t>
  </si>
  <si>
    <t>2.2.03</t>
  </si>
  <si>
    <t>2.2.04</t>
  </si>
  <si>
    <t>2.2.05</t>
  </si>
  <si>
    <t>2.2.06</t>
  </si>
  <si>
    <t>2.2.07</t>
  </si>
  <si>
    <t>2.2.08</t>
  </si>
  <si>
    <t>2.2.09</t>
  </si>
  <si>
    <t>2.2.10</t>
  </si>
  <si>
    <t>3.1.01</t>
  </si>
  <si>
    <t>3.1.02</t>
  </si>
  <si>
    <t>3.1.03</t>
  </si>
  <si>
    <t>3.1.04</t>
  </si>
  <si>
    <t>3.1.05</t>
  </si>
  <si>
    <t>3.1.06</t>
  </si>
  <si>
    <t>3.1.07</t>
  </si>
  <si>
    <t>3.1.08</t>
  </si>
  <si>
    <t>3.1.09</t>
  </si>
  <si>
    <t>3.1.10</t>
  </si>
  <si>
    <t>3.1.11</t>
  </si>
  <si>
    <t>3.1.12</t>
  </si>
  <si>
    <t>3.1.13</t>
  </si>
  <si>
    <t>3.1.14</t>
  </si>
  <si>
    <t>3.1.15</t>
  </si>
  <si>
    <t>Test ID</t>
  </si>
  <si>
    <t>Remarks - required if NOk of N.A.or to specify values like servernames, ip-adresses, accounts and other values</t>
  </si>
  <si>
    <t>Configured Tests</t>
  </si>
  <si>
    <t>Tests with result Ok</t>
  </si>
  <si>
    <t>Tests with result NOk</t>
  </si>
  <si>
    <t>Tests Not Applicable</t>
  </si>
  <si>
    <t>1.3.01</t>
  </si>
  <si>
    <t>1.3.02</t>
  </si>
  <si>
    <t>1.3.03</t>
  </si>
  <si>
    <t>Test results</t>
  </si>
  <si>
    <t>Date</t>
  </si>
  <si>
    <t>Tester</t>
  </si>
  <si>
    <t>Severity</t>
  </si>
  <si>
    <t>Make a choice</t>
  </si>
  <si>
    <t>Tests not started</t>
  </si>
  <si>
    <t>3.2.01</t>
  </si>
  <si>
    <t>3.2.02</t>
  </si>
  <si>
    <t>3.2.03</t>
  </si>
  <si>
    <t>3.2.04</t>
  </si>
  <si>
    <t>3.2.15</t>
  </si>
  <si>
    <t>Technical Tests</t>
  </si>
  <si>
    <t>MDM Setup</t>
  </si>
  <si>
    <t>MDM Configuration</t>
  </si>
  <si>
    <t>The dynamic device groups are created in AAD are based on Autopilot Group tags</t>
  </si>
  <si>
    <t>SSW Users are allowed to Azure AD join their device</t>
  </si>
  <si>
    <t>The Enrollment Status Page is enabled</t>
  </si>
  <si>
    <t>At least one UserDriven and one Self-Deploying profile exist for Autopilot</t>
  </si>
  <si>
    <t>Enterprise State Roaming is enabled for SSW Users</t>
  </si>
  <si>
    <t>Enrollment restrictions are configured</t>
  </si>
  <si>
    <t>Azure Active Directory</t>
  </si>
  <si>
    <t>Autopilot</t>
  </si>
  <si>
    <t>Company Branding is configured in AAD</t>
  </si>
  <si>
    <t>MDM Generic</t>
  </si>
  <si>
    <t>An Apple Push Notification Certificate is configured</t>
  </si>
  <si>
    <t>The Managed Google Play connector is configured</t>
  </si>
  <si>
    <t>The SSW standard profiles are imported</t>
  </si>
  <si>
    <t>The Windows Compliance Policy is targetted to SSW Users</t>
  </si>
  <si>
    <t>The Android Compliance Policy is targetted to SSW Users</t>
  </si>
  <si>
    <t>The iOS Compliance Policy is targetted to SSW Users</t>
  </si>
  <si>
    <t>The macOS Compliance Policy is targetted to SSW Users</t>
  </si>
  <si>
    <t>The Windows Configuration profiles are targetted to SSW Devices</t>
  </si>
  <si>
    <t>The Edge Security Baseline is targetted to SSW Devices</t>
  </si>
  <si>
    <t>The Microsoft Security Baseline is targetted to SSW Devices</t>
  </si>
  <si>
    <t>The Microsoft Defender for Endpoint Security Baseline is targetted to SSW Devices</t>
  </si>
  <si>
    <t>Only applicable in combination with Defender for Endpoint subscription.</t>
  </si>
  <si>
    <t>A Windows Software Update Ring is configured for Pilot devices</t>
  </si>
  <si>
    <t>A Windows Software Update Ring is configured for Test devices</t>
  </si>
  <si>
    <t>A Windows Software Update Ring is configured for Prod devices</t>
  </si>
  <si>
    <t>Windows Feature Updates is configured for Pilot devices</t>
  </si>
  <si>
    <t>Windows Feature Updates is configured for Test devices</t>
  </si>
  <si>
    <t>Windows Feature Updates is configured for Prod devices</t>
  </si>
  <si>
    <t>Windows Quality Updates is configured for Pilot devices</t>
  </si>
  <si>
    <t>Windows Quality Updates is configured for Test devices</t>
  </si>
  <si>
    <t>Windows Quality Updates is configured for Prod devices</t>
  </si>
  <si>
    <t>An app is configured for the Liquit agent</t>
  </si>
  <si>
    <t>The Liquit Agent is assigned to all SSW Devices</t>
  </si>
  <si>
    <t>An app is configured for Adobe Reader DC</t>
  </si>
  <si>
    <r>
      <t xml:space="preserve">An app for Office 365 is configured without </t>
    </r>
    <r>
      <rPr>
        <i/>
        <sz val="10"/>
        <color theme="1"/>
        <rFont val="Century Gothic"/>
        <family val="2"/>
      </rPr>
      <t>Shared Activation</t>
    </r>
  </si>
  <si>
    <t>Office 365 is assigned to all (user-)SSW Devices</t>
  </si>
  <si>
    <t>Adobe Reader DC is assigned to all SSW devices</t>
  </si>
  <si>
    <t>An app is configured for Google Chrome</t>
  </si>
  <si>
    <t>Google Chrome is assigned to all SSW devices</t>
  </si>
  <si>
    <t>An app is configured for Nexthink Collector</t>
  </si>
  <si>
    <t>Nexthink Collector is assigned to all SSW devices</t>
  </si>
  <si>
    <t>An app is configured for 7-Zip</t>
  </si>
  <si>
    <t>7-Zip is assigned to all SSW devices</t>
  </si>
  <si>
    <t>Apps for Windows 10</t>
  </si>
  <si>
    <t>2.1.19</t>
  </si>
  <si>
    <t>2.1.20</t>
  </si>
  <si>
    <t>An App Protection policy is created for iOS/iPadOS</t>
  </si>
  <si>
    <t>The App Protection policy for iOS/iPadOS is assigned to SSW users</t>
  </si>
  <si>
    <t>2.1.21</t>
  </si>
  <si>
    <t>2.1.22</t>
  </si>
  <si>
    <t>An App Protection policy is created for Android</t>
  </si>
  <si>
    <t>The App Protection policy for Android is assigned to SSW users</t>
  </si>
  <si>
    <t>Company Portal app is assigned to all SSW devices</t>
  </si>
  <si>
    <t>Company Portal app is configured with Offline licensing</t>
  </si>
  <si>
    <r>
      <t xml:space="preserve">Dynamic </t>
    </r>
    <r>
      <rPr>
        <b/>
        <sz val="10"/>
        <color theme="1"/>
        <rFont val="Century Gothic"/>
        <family val="2"/>
      </rPr>
      <t>Device</t>
    </r>
    <r>
      <rPr>
        <sz val="10"/>
        <color theme="1"/>
        <rFont val="Century Gothic"/>
        <family val="2"/>
      </rPr>
      <t xml:space="preserve"> Groups are created in AAD to target profiles, policies and apps to managed devices</t>
    </r>
  </si>
  <si>
    <r>
      <t xml:space="preserve">A </t>
    </r>
    <r>
      <rPr>
        <b/>
        <sz val="10"/>
        <color theme="1"/>
        <rFont val="Century Gothic"/>
        <family val="2"/>
      </rPr>
      <t>User</t>
    </r>
    <r>
      <rPr>
        <sz val="10"/>
        <color theme="1"/>
        <rFont val="Century Gothic"/>
        <family val="2"/>
      </rPr>
      <t xml:space="preserve"> Group exists in AAD that holds all SSW users</t>
    </r>
  </si>
  <si>
    <t>M365 licenses are targetted to the SSW Users group</t>
  </si>
  <si>
    <t>Windows 10 auto-enrollment is configured for SSW Users</t>
  </si>
  <si>
    <t>Apps deployment to Windows devices only uses win32 apps, Office apps or Offline licensed store apps</t>
  </si>
  <si>
    <t>Base configuration</t>
  </si>
  <si>
    <t>Import the hash file for the test device in Autopilot. The device is correctly registered in Autopilot</t>
  </si>
  <si>
    <t>The device has the correct Group Tag for Userdriven deployment</t>
  </si>
  <si>
    <r>
      <t xml:space="preserve">Turn on the device, connect to the network and make sure the device boots in OOBE. Press 5 times on the Windows button. The White Glove / Pre-provisioning workflow is initiated, resulting in a </t>
    </r>
    <r>
      <rPr>
        <i/>
        <sz val="10"/>
        <color theme="1"/>
        <rFont val="Century Gothic"/>
        <family val="2"/>
      </rPr>
      <t>Green</t>
    </r>
    <r>
      <rPr>
        <sz val="10"/>
        <color theme="1"/>
        <rFont val="Century Gothic"/>
        <family val="2"/>
      </rPr>
      <t xml:space="preserve"> screen when complete. When successful, seal and turn off the device. This operation is succesfull.</t>
    </r>
  </si>
  <si>
    <t>Turn on the device and make sure the device is connected to the network. The autopilot login page should show up.</t>
  </si>
  <si>
    <t>Company branding is used in the login</t>
  </si>
  <si>
    <t>A user, member of the SSW users group, can login succesfully</t>
  </si>
  <si>
    <t>The autopilot enrollment process is completed succesfully</t>
  </si>
  <si>
    <t>The user is requested to configure Hello for Business</t>
  </si>
  <si>
    <t>The user can login to the device with the corporate account</t>
  </si>
  <si>
    <t>OneDrive is configured automatically for the account</t>
  </si>
  <si>
    <t>Known folders are redirected to OneDrive</t>
  </si>
  <si>
    <t>The device is added to the Dynamic Device Group (automatically)</t>
  </si>
  <si>
    <t>The Autopilot Userdriven profile is assigned (automatically)</t>
  </si>
  <si>
    <r>
      <t xml:space="preserve">An Azure AD object exists with status </t>
    </r>
    <r>
      <rPr>
        <i/>
        <sz val="10"/>
        <color theme="1"/>
        <rFont val="Century Gothic"/>
        <family val="2"/>
      </rPr>
      <t>Disabled</t>
    </r>
    <r>
      <rPr>
        <sz val="10"/>
        <color theme="1"/>
        <rFont val="Century Gothic"/>
        <family val="2"/>
      </rPr>
      <t xml:space="preserve"> after import in Autopilot</t>
    </r>
  </si>
  <si>
    <t>The imported device is not yet enrolled in Intune</t>
  </si>
  <si>
    <t>The autopilot enrollment process is launched after login</t>
  </si>
  <si>
    <r>
      <t xml:space="preserve">An app for Office 365 is configured with </t>
    </r>
    <r>
      <rPr>
        <i/>
        <sz val="10"/>
        <color theme="1"/>
        <rFont val="Century Gothic"/>
        <family val="2"/>
      </rPr>
      <t>Shared Activation</t>
    </r>
  </si>
  <si>
    <r>
      <t xml:space="preserve">Office 365 with </t>
    </r>
    <r>
      <rPr>
        <i/>
        <sz val="10"/>
        <color theme="1"/>
        <rFont val="Century Gothic"/>
        <family val="2"/>
      </rPr>
      <t>Shared Activation</t>
    </r>
    <r>
      <rPr>
        <sz val="10"/>
        <color theme="1"/>
        <rFont val="Century Gothic"/>
        <family val="2"/>
      </rPr>
      <t xml:space="preserve"> is assigned to all Shared SSW Devices</t>
    </r>
  </si>
  <si>
    <t>Autopilot User driven enrollment</t>
  </si>
  <si>
    <t>Device login (User driven enrolled)</t>
  </si>
  <si>
    <t>3.1.16</t>
  </si>
  <si>
    <t>3.1.17</t>
  </si>
  <si>
    <t>3.1.18</t>
  </si>
  <si>
    <t>3.1.19</t>
  </si>
  <si>
    <t>3.1.20</t>
  </si>
  <si>
    <t>3.1.21</t>
  </si>
  <si>
    <t>The Windows 10 device is marked as compliant</t>
  </si>
  <si>
    <t>Windows 10 Compliance policy applied succesfull</t>
  </si>
  <si>
    <t>Windows 10 Configuration policies are applies succesfull</t>
  </si>
  <si>
    <t>Windows 10 Security Baseline is applied succesfully</t>
  </si>
  <si>
    <t>Edge Security Baseline is applied succesfully</t>
  </si>
  <si>
    <t>Windows 10 license is upgraded to Windows 10 Enterprise</t>
  </si>
  <si>
    <t>All assigned apps are installed succesfully</t>
  </si>
  <si>
    <t>The Teams app launches automatically</t>
  </si>
  <si>
    <t>The App Portal auto-launches in the default browser</t>
  </si>
  <si>
    <t>3.2.05</t>
  </si>
  <si>
    <t>3.2.06</t>
  </si>
  <si>
    <t>3.2.07</t>
  </si>
  <si>
    <t>3.2.08</t>
  </si>
  <si>
    <t>3.2.09</t>
  </si>
  <si>
    <t>The timezone is set correctly</t>
  </si>
  <si>
    <r>
      <t xml:space="preserve">Open the default brower an goto portal.office,com. Open Word Online. There is </t>
    </r>
    <r>
      <rPr>
        <b/>
        <sz val="10"/>
        <color theme="1"/>
        <rFont val="Century Gothic"/>
        <family val="2"/>
      </rPr>
      <t>no</t>
    </r>
    <r>
      <rPr>
        <sz val="10"/>
        <color theme="1"/>
        <rFont val="Century Gothic"/>
        <family val="2"/>
      </rPr>
      <t xml:space="preserve"> yellow bar shown, the user can download, print and copy documents</t>
    </r>
  </si>
  <si>
    <t>The user can create and open documents in Word from OneDrive</t>
  </si>
  <si>
    <t>The user can create and open documents in Word from SharePoint Online</t>
  </si>
  <si>
    <t>The device is registrered in Nexthink</t>
  </si>
  <si>
    <t>The user can launch a locally installed application</t>
  </si>
  <si>
    <t>3.2.10</t>
  </si>
  <si>
    <t>2.2.11</t>
  </si>
  <si>
    <t>2.2.12</t>
  </si>
  <si>
    <t>2.2.13</t>
  </si>
  <si>
    <t>2.2.14</t>
  </si>
  <si>
    <t>2.2.15</t>
  </si>
  <si>
    <t>2.2.16</t>
  </si>
  <si>
    <t>2.2.17</t>
  </si>
  <si>
    <t>3.2.11</t>
  </si>
  <si>
    <t>3.2.12</t>
  </si>
  <si>
    <t>3.2.13</t>
  </si>
  <si>
    <t>3.2.14</t>
  </si>
  <si>
    <t>3.2.16</t>
  </si>
  <si>
    <t>3.2.17</t>
  </si>
  <si>
    <t>3.2.18</t>
  </si>
  <si>
    <t>3.2.19</t>
  </si>
  <si>
    <t>3.2.20</t>
  </si>
  <si>
    <t>3.2.21</t>
  </si>
  <si>
    <t>3.2.22</t>
  </si>
  <si>
    <t>3.2.23</t>
  </si>
  <si>
    <t>3.2.24</t>
  </si>
  <si>
    <t>Google Chrome launches succesfully</t>
  </si>
  <si>
    <t>Automatic update for Google Chrome is configured</t>
  </si>
  <si>
    <t>Chrome is automatically updated to the laterst version</t>
  </si>
  <si>
    <t>Adobe Reader DC launches succesfully</t>
  </si>
  <si>
    <t>Automatic update for Adobe Reader DC is configured</t>
  </si>
  <si>
    <t>Adobe Reader DC is updated to the latest version</t>
  </si>
  <si>
    <t>7Zip launches succesfully</t>
  </si>
  <si>
    <t>7Zip is installed with the latest version</t>
  </si>
  <si>
    <t>All Office apps launch succesfully</t>
  </si>
  <si>
    <t>The correct Office version is installed (service channel)</t>
  </si>
  <si>
    <t>The correct version(s) of Office is or are installed</t>
  </si>
  <si>
    <t>The user can check for Windows Updates</t>
  </si>
  <si>
    <t>Windows is (being) updated with the latest patches</t>
  </si>
  <si>
    <t>Windows is (being) updated with the latest feature update</t>
  </si>
  <si>
    <t>Device reset (User driven enrolled)</t>
  </si>
  <si>
    <t>Specify version</t>
  </si>
  <si>
    <t>Specify build</t>
  </si>
  <si>
    <t>The user has standard user permissions and cannot make modifications that requires administrator permissions</t>
  </si>
  <si>
    <t>3.2.25</t>
  </si>
  <si>
    <t>3.3.01</t>
  </si>
  <si>
    <t>3.3.02</t>
  </si>
  <si>
    <t>3.3.03</t>
  </si>
  <si>
    <t>3.3.04</t>
  </si>
  <si>
    <t>3.3.05</t>
  </si>
  <si>
    <t>3.3.06</t>
  </si>
  <si>
    <t>3.3.07</t>
  </si>
  <si>
    <t>3.3.08</t>
  </si>
  <si>
    <t>3.3.09</t>
  </si>
  <si>
    <t>3.3.10</t>
  </si>
  <si>
    <t>3.3.11</t>
  </si>
  <si>
    <t>Preparation: configure a custom desktop background</t>
  </si>
  <si>
    <t>Preparation: Open Edge and login with a work/school account. Configure Edge to synchronize settings</t>
  </si>
  <si>
    <t>In Edge, browse to sogeti.nl and add to the favorites. Close Edge</t>
  </si>
  <si>
    <t>Log off, login again with the same user. The desktop background is still set</t>
  </si>
  <si>
    <t>Open Edge, sogeti.nl is in the favorite websites</t>
  </si>
  <si>
    <t>Open the Company Portal. The current device is shown</t>
  </si>
  <si>
    <t>Select the device, then select to Reset the device. Windows will initiate reset and reboot</t>
  </si>
  <si>
    <t>Login with the same user and configure Hello for Business</t>
  </si>
  <si>
    <t>After login, the desktop background should be the custom background configured in 3.3.01</t>
  </si>
  <si>
    <t>After reset is complete, re-renroll the device with the same user. Enrollment succeeds (incl all policies and apps)</t>
  </si>
  <si>
    <t>Device lock</t>
  </si>
  <si>
    <t>3.4.01</t>
  </si>
  <si>
    <t>3.4.02</t>
  </si>
  <si>
    <t>Preparation: Logoff</t>
  </si>
  <si>
    <t>Try to login to the device but use a wrong PIN code or password. Login fails.</t>
  </si>
  <si>
    <t>Note the number of false logins till the message is shown:</t>
  </si>
  <si>
    <t>3.4.03</t>
  </si>
  <si>
    <t>Repeat login with wrong PIN or password. A warning is shown that the next failure will initiate a reboot. Login again with false credentials. The device reboots.</t>
  </si>
  <si>
    <t>3.4.04</t>
  </si>
  <si>
    <t>The device boots in Bitlocker recovery mode</t>
  </si>
  <si>
    <t>3.4.05</t>
  </si>
  <si>
    <t>Filling in the correct recovery key unlocks the device</t>
  </si>
  <si>
    <t>3.4.06</t>
  </si>
  <si>
    <t>The user can login with the correct PIN or Password</t>
  </si>
  <si>
    <t>3.4.07</t>
  </si>
  <si>
    <t>3.4.08</t>
  </si>
  <si>
    <r>
      <t xml:space="preserve">Logoff. In the login screen, select </t>
    </r>
    <r>
      <rPr>
        <i/>
        <sz val="10"/>
        <color theme="1"/>
        <rFont val="Century Gothic"/>
        <family val="2"/>
      </rPr>
      <t>I forgot my PIN</t>
    </r>
    <r>
      <rPr>
        <sz val="10"/>
        <color theme="1"/>
        <rFont val="Century Gothic"/>
        <family val="2"/>
      </rPr>
      <t>. The user can configure a new PIN code and login</t>
    </r>
  </si>
  <si>
    <r>
      <t xml:space="preserve">Logoff. In the login screen, select </t>
    </r>
    <r>
      <rPr>
        <i/>
        <sz val="10"/>
        <color theme="1"/>
        <rFont val="Century Gothic"/>
        <family val="2"/>
      </rPr>
      <t>Password</t>
    </r>
    <r>
      <rPr>
        <sz val="10"/>
        <color theme="1"/>
        <rFont val="Century Gothic"/>
        <family val="2"/>
      </rPr>
      <t xml:space="preserve"> login and click </t>
    </r>
    <r>
      <rPr>
        <i/>
        <sz val="10"/>
        <color theme="1"/>
        <rFont val="Century Gothic"/>
        <family val="2"/>
      </rPr>
      <t>Reset Password</t>
    </r>
    <r>
      <rPr>
        <sz val="10"/>
        <color theme="1"/>
        <rFont val="Century Gothic"/>
        <family val="2"/>
      </rPr>
      <t>. The user can configure a new Password and login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</si>
</sst>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entury Gothic"/>
      <family val="2"/>
    </font>
    <font>
      <sz val="8"/>
      <name val="Calibri"/>
      <family val="2"/>
      <scheme val="minor"/>
    </font>
    <font>
      <i/>
      <sz val="10"/>
      <color theme="1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1" fillId="0" borderId="0" xfId="0" applyFont="1" applyAlignment="1" applyProtection="1">
      <alignment horizontal="left" vertical="top"/>
    </xf>
    <xf numFmtId="0" fontId="0" fillId="0" borderId="0" xfId="0" applyAlignment="1" applyProtection="1">
      <alignment vertical="top"/>
    </xf>
    <xf numFmtId="0" fontId="2" fillId="0" borderId="1" xfId="0" applyFont="1" applyBorder="1" applyAlignment="1" applyProtection="1">
      <alignment horizontal="left" vertical="top" wrapText="1"/>
    </xf>
    <xf numFmtId="0" fontId="1" fillId="0" borderId="0" xfId="0" applyFont="1" applyBorder="1" applyProtection="1"/>
    <xf numFmtId="0" fontId="1" fillId="0" borderId="0" xfId="0" applyFont="1" applyBorder="1" applyAlignment="1" applyProtection="1">
      <alignment vertical="top"/>
    </xf>
    <xf numFmtId="2" fontId="1" fillId="0" borderId="0" xfId="0" applyNumberFormat="1" applyFont="1" applyAlignment="1" applyProtection="1">
      <alignment vertical="top"/>
    </xf>
    <xf numFmtId="0" fontId="1" fillId="0" borderId="0" xfId="0" applyFont="1" applyAlignment="1" applyProtection="1">
      <alignment horizontal="center" vertical="top"/>
    </xf>
    <xf numFmtId="0" fontId="1" fillId="0" borderId="0" xfId="0" applyFont="1" applyAlignment="1" applyProtection="1">
      <alignment vertical="top" wrapText="1"/>
    </xf>
    <xf numFmtId="0" fontId="1" fillId="0" borderId="0" xfId="0" applyFont="1" applyAlignment="1" applyProtection="1">
      <alignment horizontal="left" vertical="top" wrapText="1"/>
    </xf>
    <xf numFmtId="0" fontId="1" fillId="0" borderId="0" xfId="0" applyFont="1" applyProtection="1"/>
    <xf numFmtId="0" fontId="2" fillId="0" borderId="0" xfId="0" applyFont="1" applyBorder="1" applyProtection="1"/>
    <xf numFmtId="0" fontId="2" fillId="0" borderId="23" xfId="0" applyFont="1" applyBorder="1" applyAlignment="1" applyProtection="1">
      <alignment vertical="top" wrapText="1"/>
    </xf>
    <xf numFmtId="2" fontId="2" fillId="0" borderId="1" xfId="0" applyNumberFormat="1" applyFont="1" applyBorder="1" applyAlignment="1" applyProtection="1">
      <alignment vertical="top" wrapText="1"/>
    </xf>
    <xf numFmtId="0" fontId="2" fillId="0" borderId="1" xfId="0" applyFont="1" applyBorder="1" applyAlignment="1" applyProtection="1">
      <alignment horizontal="center" vertical="top" wrapText="1"/>
    </xf>
    <xf numFmtId="0" fontId="2" fillId="0" borderId="1" xfId="0" applyFont="1" applyBorder="1" applyAlignment="1" applyProtection="1">
      <alignment vertical="top" wrapText="1"/>
    </xf>
    <xf numFmtId="0" fontId="2" fillId="0" borderId="2" xfId="0" applyFont="1" applyBorder="1" applyAlignment="1" applyProtection="1">
      <alignment horizontal="left" vertical="top" wrapText="1"/>
    </xf>
    <xf numFmtId="0" fontId="2" fillId="0" borderId="0" xfId="0" applyFont="1" applyProtection="1"/>
    <xf numFmtId="2" fontId="1" fillId="0" borderId="0" xfId="0" applyNumberFormat="1" applyFont="1" applyBorder="1" applyAlignment="1" applyProtection="1">
      <alignment vertical="top"/>
    </xf>
    <xf numFmtId="0" fontId="1" fillId="0" borderId="0" xfId="0" applyFont="1" applyBorder="1" applyAlignment="1" applyProtection="1">
      <alignment horizontal="center" vertical="top"/>
    </xf>
    <xf numFmtId="0" fontId="1" fillId="0" borderId="0" xfId="0" applyFont="1" applyBorder="1" applyAlignment="1" applyProtection="1">
      <alignment vertical="top" wrapText="1"/>
    </xf>
    <xf numFmtId="0" fontId="1" fillId="0" borderId="18" xfId="0" applyFont="1" applyBorder="1" applyAlignment="1" applyProtection="1">
      <alignment horizontal="left" vertical="top"/>
    </xf>
    <xf numFmtId="0" fontId="1" fillId="0" borderId="15" xfId="0" applyFont="1" applyBorder="1" applyAlignment="1" applyProtection="1">
      <alignment horizontal="left" vertical="top"/>
    </xf>
    <xf numFmtId="2" fontId="1" fillId="0" borderId="19" xfId="0" applyNumberFormat="1" applyFont="1" applyBorder="1" applyAlignment="1" applyProtection="1">
      <alignment vertical="top"/>
    </xf>
    <xf numFmtId="0" fontId="1" fillId="0" borderId="19" xfId="0" applyFont="1" applyBorder="1" applyAlignment="1" applyProtection="1">
      <alignment vertical="top" wrapText="1"/>
    </xf>
    <xf numFmtId="0" fontId="1" fillId="0" borderId="20" xfId="0" applyFont="1" applyBorder="1" applyAlignment="1" applyProtection="1">
      <alignment horizontal="left" vertical="top"/>
    </xf>
    <xf numFmtId="0" fontId="1" fillId="0" borderId="16" xfId="0" applyFont="1" applyBorder="1" applyAlignment="1" applyProtection="1">
      <alignment horizontal="left" vertical="top"/>
    </xf>
    <xf numFmtId="2" fontId="1" fillId="0" borderId="17" xfId="0" applyNumberFormat="1" applyFont="1" applyBorder="1" applyAlignment="1" applyProtection="1">
      <alignment vertical="top"/>
    </xf>
    <xf numFmtId="0" fontId="1" fillId="0" borderId="17" xfId="0" applyFont="1" applyBorder="1" applyAlignment="1" applyProtection="1">
      <alignment vertical="top" wrapText="1"/>
    </xf>
    <xf numFmtId="0" fontId="1" fillId="0" borderId="14" xfId="0" applyFont="1" applyBorder="1" applyAlignment="1" applyProtection="1">
      <alignment horizontal="left" vertical="top"/>
    </xf>
    <xf numFmtId="0" fontId="1" fillId="0" borderId="15" xfId="0" applyFont="1" applyFill="1" applyBorder="1" applyAlignment="1" applyProtection="1">
      <alignment vertical="top" wrapText="1"/>
      <protection locked="0"/>
    </xf>
    <xf numFmtId="0" fontId="1" fillId="0" borderId="16" xfId="0" applyFont="1" applyFill="1" applyBorder="1" applyAlignment="1" applyProtection="1">
      <alignment vertical="top" wrapText="1"/>
      <protection locked="0"/>
    </xf>
    <xf numFmtId="0" fontId="1" fillId="0" borderId="14" xfId="0" applyFont="1" applyFill="1" applyBorder="1" applyAlignment="1" applyProtection="1">
      <alignment vertical="top" wrapText="1"/>
      <protection locked="0"/>
    </xf>
    <xf numFmtId="0" fontId="2" fillId="0" borderId="3" xfId="0" applyFont="1" applyBorder="1" applyProtection="1"/>
    <xf numFmtId="0" fontId="1" fillId="0" borderId="11" xfId="0" applyFont="1" applyBorder="1" applyProtection="1"/>
    <xf numFmtId="0" fontId="1" fillId="0" borderId="4" xfId="0" applyFont="1" applyBorder="1" applyProtection="1"/>
    <xf numFmtId="0" fontId="1" fillId="0" borderId="5" xfId="0" applyFont="1" applyBorder="1" applyProtection="1"/>
    <xf numFmtId="0" fontId="1" fillId="0" borderId="6" xfId="0" applyFont="1" applyBorder="1" applyProtection="1"/>
    <xf numFmtId="0" fontId="1" fillId="0" borderId="12" xfId="0" applyFont="1" applyBorder="1" applyProtection="1"/>
    <xf numFmtId="164" fontId="1" fillId="0" borderId="7" xfId="0" applyNumberFormat="1" applyFont="1" applyBorder="1" applyProtection="1"/>
    <xf numFmtId="0" fontId="1" fillId="0" borderId="8" xfId="0" applyFont="1" applyBorder="1" applyProtection="1"/>
    <xf numFmtId="0" fontId="1" fillId="0" borderId="13" xfId="0" applyFont="1" applyBorder="1" applyProtection="1"/>
    <xf numFmtId="0" fontId="1" fillId="0" borderId="9" xfId="0" applyFont="1" applyBorder="1" applyProtection="1"/>
    <xf numFmtId="0" fontId="1" fillId="0" borderId="10" xfId="0" applyFont="1" applyBorder="1" applyProtection="1"/>
    <xf numFmtId="0" fontId="5" fillId="4" borderId="23" xfId="0" applyFont="1" applyFill="1" applyBorder="1" applyProtection="1"/>
    <xf numFmtId="0" fontId="5" fillId="4" borderId="1" xfId="0" applyFont="1" applyFill="1" applyBorder="1" applyProtection="1"/>
    <xf numFmtId="0" fontId="5" fillId="4" borderId="2" xfId="0" applyFont="1" applyFill="1" applyBorder="1" applyProtection="1"/>
    <xf numFmtId="0" fontId="1" fillId="0" borderId="24" xfId="0" applyFont="1" applyBorder="1" applyAlignment="1" applyProtection="1">
      <alignment horizontal="center" vertical="top"/>
      <protection locked="0"/>
    </xf>
    <xf numFmtId="0" fontId="1" fillId="4" borderId="24" xfId="0" applyFont="1" applyFill="1" applyBorder="1" applyAlignment="1" applyProtection="1">
      <alignment horizontal="left" vertical="top"/>
      <protection locked="0"/>
    </xf>
    <xf numFmtId="14" fontId="1" fillId="4" borderId="24" xfId="0" applyNumberFormat="1" applyFont="1" applyFill="1" applyBorder="1" applyAlignment="1" applyProtection="1">
      <alignment horizontal="left" vertical="top"/>
      <protection locked="0"/>
    </xf>
    <xf numFmtId="0" fontId="1" fillId="4" borderId="4" xfId="0" applyFont="1" applyFill="1" applyBorder="1" applyAlignment="1" applyProtection="1">
      <alignment horizontal="left" vertical="top"/>
      <protection locked="0"/>
    </xf>
    <xf numFmtId="0" fontId="1" fillId="4" borderId="24" xfId="0" applyFont="1" applyFill="1" applyBorder="1" applyAlignment="1" applyProtection="1">
      <alignment vertical="top" wrapText="1"/>
      <protection locked="0"/>
    </xf>
    <xf numFmtId="0" fontId="1" fillId="4" borderId="5" xfId="0" applyFont="1" applyFill="1" applyBorder="1" applyAlignment="1" applyProtection="1">
      <alignment horizontal="left" vertical="top" wrapText="1"/>
      <protection locked="0"/>
    </xf>
    <xf numFmtId="0" fontId="1" fillId="0" borderId="15" xfId="0" applyFont="1" applyBorder="1" applyAlignment="1" applyProtection="1">
      <alignment horizontal="center" vertical="top"/>
      <protection locked="0"/>
    </xf>
    <xf numFmtId="0" fontId="1" fillId="4" borderId="15" xfId="0" applyFont="1" applyFill="1" applyBorder="1" applyAlignment="1" applyProtection="1">
      <alignment horizontal="left" vertical="top"/>
      <protection locked="0"/>
    </xf>
    <xf numFmtId="0" fontId="1" fillId="4" borderId="0" xfId="0" applyFont="1" applyFill="1" applyBorder="1" applyAlignment="1" applyProtection="1">
      <alignment horizontal="left" vertical="top"/>
      <protection locked="0"/>
    </xf>
    <xf numFmtId="0" fontId="1" fillId="4" borderId="15" xfId="0" applyFont="1" applyFill="1" applyBorder="1" applyAlignment="1" applyProtection="1">
      <alignment vertical="top" wrapText="1"/>
      <protection locked="0"/>
    </xf>
    <xf numFmtId="0" fontId="1" fillId="4" borderId="7" xfId="0" applyFont="1" applyFill="1" applyBorder="1" applyAlignment="1" applyProtection="1">
      <alignment horizontal="left" vertical="top" wrapText="1"/>
      <protection locked="0"/>
    </xf>
    <xf numFmtId="0" fontId="1" fillId="0" borderId="28" xfId="0" applyFont="1" applyBorder="1" applyAlignment="1" applyProtection="1">
      <alignment horizontal="center" vertical="top"/>
      <protection locked="0"/>
    </xf>
    <xf numFmtId="0" fontId="1" fillId="4" borderId="28" xfId="0" applyFont="1" applyFill="1" applyBorder="1" applyAlignment="1" applyProtection="1">
      <alignment horizontal="left" vertical="top"/>
      <protection locked="0"/>
    </xf>
    <xf numFmtId="0" fontId="1" fillId="4" borderId="9" xfId="0" applyFont="1" applyFill="1" applyBorder="1" applyAlignment="1" applyProtection="1">
      <alignment horizontal="left" vertical="top"/>
      <protection locked="0"/>
    </xf>
    <xf numFmtId="0" fontId="1" fillId="4" borderId="28" xfId="0" applyFont="1" applyFill="1" applyBorder="1" applyAlignment="1" applyProtection="1">
      <alignment vertical="top" wrapText="1"/>
      <protection locked="0"/>
    </xf>
    <xf numFmtId="0" fontId="1" fillId="4" borderId="10" xfId="0" applyFont="1" applyFill="1" applyBorder="1" applyAlignment="1" applyProtection="1">
      <alignment horizontal="left" vertical="top" wrapText="1"/>
      <protection locked="0"/>
    </xf>
    <xf numFmtId="0" fontId="1" fillId="4" borderId="25" xfId="0" applyFont="1" applyFill="1" applyBorder="1" applyAlignment="1" applyProtection="1">
      <alignment vertical="top" wrapText="1"/>
      <protection locked="0"/>
    </xf>
    <xf numFmtId="0" fontId="1" fillId="4" borderId="18" xfId="0" applyFont="1" applyFill="1" applyBorder="1" applyAlignment="1" applyProtection="1">
      <alignment vertical="top" wrapText="1"/>
      <protection locked="0"/>
    </xf>
    <xf numFmtId="0" fontId="1" fillId="4" borderId="29" xfId="0" applyFont="1" applyFill="1" applyBorder="1" applyAlignment="1" applyProtection="1">
      <alignment vertical="top" wrapText="1"/>
      <protection locked="0"/>
    </xf>
    <xf numFmtId="0" fontId="0" fillId="0" borderId="0" xfId="0" applyAlignment="1" applyProtection="1">
      <alignment vertical="top" wrapText="1"/>
    </xf>
    <xf numFmtId="0" fontId="0" fillId="0" borderId="0" xfId="0" applyProtection="1"/>
    <xf numFmtId="0" fontId="2" fillId="0" borderId="3" xfId="0" applyFont="1" applyBorder="1" applyAlignment="1" applyProtection="1">
      <alignment vertical="top"/>
    </xf>
    <xf numFmtId="2" fontId="1" fillId="0" borderId="4" xfId="0" applyNumberFormat="1" applyFont="1" applyBorder="1" applyAlignment="1" applyProtection="1">
      <alignment vertical="top"/>
    </xf>
    <xf numFmtId="0" fontId="1" fillId="0" borderId="4" xfId="0" applyFont="1" applyBorder="1" applyAlignment="1" applyProtection="1">
      <alignment vertical="top" wrapText="1"/>
    </xf>
    <xf numFmtId="0" fontId="1" fillId="0" borderId="25" xfId="0" applyFont="1" applyBorder="1" applyAlignment="1" applyProtection="1">
      <alignment horizontal="left" vertical="top" wrapText="1"/>
    </xf>
    <xf numFmtId="0" fontId="1" fillId="0" borderId="24" xfId="0" applyFont="1" applyBorder="1" applyAlignment="1" applyProtection="1">
      <alignment horizontal="left" vertical="top"/>
    </xf>
    <xf numFmtId="0" fontId="2" fillId="0" borderId="6" xfId="0" applyFont="1" applyBorder="1" applyAlignment="1" applyProtection="1">
      <alignment vertical="top"/>
    </xf>
    <xf numFmtId="0" fontId="1" fillId="0" borderId="18" xfId="0" applyFont="1" applyBorder="1" applyAlignment="1" applyProtection="1">
      <alignment horizontal="left" vertical="top" wrapText="1"/>
    </xf>
    <xf numFmtId="0" fontId="1" fillId="0" borderId="6" xfId="0" applyFont="1" applyBorder="1" applyAlignment="1" applyProtection="1">
      <alignment vertical="top"/>
    </xf>
    <xf numFmtId="0" fontId="1" fillId="0" borderId="8" xfId="0" applyFont="1" applyBorder="1" applyAlignment="1" applyProtection="1">
      <alignment vertical="top"/>
    </xf>
    <xf numFmtId="2" fontId="1" fillId="0" borderId="9" xfId="0" applyNumberFormat="1" applyFont="1" applyBorder="1" applyAlignment="1" applyProtection="1">
      <alignment vertical="top"/>
    </xf>
    <xf numFmtId="0" fontId="1" fillId="0" borderId="9" xfId="0" applyFont="1" applyBorder="1" applyAlignment="1" applyProtection="1">
      <alignment vertical="top" wrapText="1"/>
    </xf>
    <xf numFmtId="0" fontId="1" fillId="0" borderId="29" xfId="0" applyFont="1" applyBorder="1" applyAlignment="1" applyProtection="1">
      <alignment horizontal="left" vertical="top" wrapText="1"/>
    </xf>
    <xf numFmtId="0" fontId="1" fillId="0" borderId="28" xfId="0" applyFont="1" applyBorder="1" applyAlignment="1" applyProtection="1">
      <alignment horizontal="left" vertical="top"/>
    </xf>
    <xf numFmtId="0" fontId="0" fillId="0" borderId="6" xfId="0" applyBorder="1" applyAlignment="1" applyProtection="1">
      <alignment vertical="top"/>
    </xf>
    <xf numFmtId="0" fontId="0" fillId="0" borderId="0" xfId="0" applyBorder="1" applyAlignment="1" applyProtection="1">
      <alignment vertical="top"/>
    </xf>
    <xf numFmtId="0" fontId="0" fillId="0" borderId="0" xfId="0" applyBorder="1" applyAlignment="1" applyProtection="1">
      <alignment vertical="top" wrapText="1"/>
    </xf>
    <xf numFmtId="0" fontId="0" fillId="0" borderId="7" xfId="0" applyBorder="1" applyAlignment="1" applyProtection="1">
      <alignment vertical="top"/>
    </xf>
    <xf numFmtId="0" fontId="1" fillId="0" borderId="0" xfId="0" applyFont="1" applyBorder="1" applyAlignment="1" applyProtection="1">
      <alignment horizontal="left" vertical="top" wrapText="1"/>
    </xf>
    <xf numFmtId="0" fontId="1" fillId="0" borderId="0" xfId="0" applyFont="1" applyFill="1" applyBorder="1" applyAlignment="1" applyProtection="1">
      <alignment horizontal="left" vertical="top"/>
    </xf>
    <xf numFmtId="0" fontId="1" fillId="0" borderId="0" xfId="0" applyFont="1" applyFill="1" applyBorder="1" applyAlignment="1" applyProtection="1">
      <alignment vertical="top" wrapText="1"/>
    </xf>
    <xf numFmtId="0" fontId="1" fillId="0" borderId="7" xfId="0" applyFont="1" applyFill="1" applyBorder="1" applyAlignment="1" applyProtection="1">
      <alignment horizontal="left" vertical="top" wrapText="1"/>
    </xf>
    <xf numFmtId="0" fontId="1" fillId="0" borderId="15" xfId="0" applyFont="1" applyFill="1" applyBorder="1" applyAlignment="1" applyProtection="1">
      <alignment horizontal="left" vertical="top"/>
    </xf>
    <xf numFmtId="0" fontId="1" fillId="0" borderId="28" xfId="0" applyFont="1" applyFill="1" applyBorder="1" applyAlignment="1" applyProtection="1">
      <alignment horizontal="left" vertical="top"/>
    </xf>
    <xf numFmtId="0" fontId="1" fillId="0" borderId="0" xfId="0" applyFont="1" applyFill="1" applyBorder="1" applyAlignment="1" applyProtection="1">
      <alignment vertical="top"/>
    </xf>
    <xf numFmtId="2" fontId="1" fillId="0" borderId="0" xfId="0" applyNumberFormat="1" applyFont="1" applyFill="1" applyBorder="1" applyAlignment="1" applyProtection="1">
      <alignment vertical="top"/>
    </xf>
    <xf numFmtId="0" fontId="1" fillId="0" borderId="0" xfId="0" applyFont="1" applyFill="1" applyBorder="1" applyAlignment="1" applyProtection="1">
      <alignment horizontal="center" vertical="top"/>
    </xf>
    <xf numFmtId="0" fontId="0" fillId="0" borderId="0" xfId="0" applyFill="1" applyBorder="1" applyAlignment="1" applyProtection="1">
      <alignment vertical="top" wrapText="1"/>
    </xf>
    <xf numFmtId="0" fontId="1" fillId="0" borderId="0" xfId="0" applyFont="1" applyFill="1" applyBorder="1" applyAlignment="1" applyProtection="1">
      <alignment horizontal="left" vertical="top" wrapText="1"/>
    </xf>
    <xf numFmtId="0" fontId="0" fillId="0" borderId="0" xfId="0" applyFill="1" applyBorder="1" applyAlignment="1" applyProtection="1">
      <alignment vertical="top"/>
    </xf>
    <xf numFmtId="0" fontId="2" fillId="0" borderId="0" xfId="0" applyFont="1" applyFill="1" applyBorder="1" applyAlignment="1" applyProtection="1">
      <alignment vertical="top"/>
    </xf>
    <xf numFmtId="14" fontId="1" fillId="0" borderId="0" xfId="0" applyNumberFormat="1" applyFont="1" applyFill="1" applyBorder="1" applyAlignment="1" applyProtection="1">
      <alignment horizontal="left" vertical="top"/>
    </xf>
    <xf numFmtId="0" fontId="0" fillId="0" borderId="0" xfId="0" applyFill="1" applyBorder="1" applyProtection="1"/>
    <xf numFmtId="0" fontId="4" fillId="0" borderId="0" xfId="0" applyFont="1" applyFill="1" applyBorder="1" applyAlignment="1" applyProtection="1">
      <alignment vertical="top"/>
    </xf>
    <xf numFmtId="0" fontId="1" fillId="0" borderId="0" xfId="0" applyFont="1" applyBorder="1" applyAlignment="1" applyProtection="1">
      <alignment horizontal="left" vertical="top"/>
    </xf>
    <xf numFmtId="0" fontId="0" fillId="0" borderId="0" xfId="0" applyBorder="1" applyProtection="1"/>
    <xf numFmtId="0" fontId="4" fillId="0" borderId="0" xfId="0" applyFont="1" applyBorder="1" applyAlignment="1" applyProtection="1">
      <alignment vertical="top"/>
    </xf>
    <xf numFmtId="0" fontId="1" fillId="4" borderId="24" xfId="0" applyFont="1" applyFill="1" applyBorder="1" applyAlignment="1" applyProtection="1">
      <alignment horizontal="center" vertical="top"/>
      <protection locked="0"/>
    </xf>
    <xf numFmtId="0" fontId="1" fillId="0" borderId="24" xfId="0" applyFont="1" applyFill="1" applyBorder="1" applyAlignment="1" applyProtection="1">
      <alignment vertical="top" wrapText="1"/>
      <protection locked="0"/>
    </xf>
    <xf numFmtId="0" fontId="1" fillId="4" borderId="31" xfId="0" applyFont="1" applyFill="1" applyBorder="1" applyAlignment="1" applyProtection="1">
      <alignment horizontal="left" vertical="top" wrapText="1"/>
      <protection locked="0"/>
    </xf>
    <xf numFmtId="0" fontId="1" fillId="4" borderId="15" xfId="0" applyFont="1" applyFill="1" applyBorder="1" applyAlignment="1" applyProtection="1">
      <alignment horizontal="center" vertical="top"/>
      <protection locked="0"/>
    </xf>
    <xf numFmtId="14" fontId="1" fillId="4" borderId="15" xfId="0" applyNumberFormat="1" applyFont="1" applyFill="1" applyBorder="1" applyAlignment="1" applyProtection="1">
      <alignment horizontal="left" vertical="top"/>
      <protection locked="0"/>
    </xf>
    <xf numFmtId="0" fontId="1" fillId="4" borderId="32" xfId="0" applyFont="1" applyFill="1" applyBorder="1" applyAlignment="1" applyProtection="1">
      <alignment horizontal="left" vertical="top" wrapText="1"/>
      <protection locked="0"/>
    </xf>
    <xf numFmtId="0" fontId="7" fillId="4" borderId="32" xfId="0" applyFont="1" applyFill="1" applyBorder="1" applyAlignment="1" applyProtection="1">
      <alignment horizontal="left" vertical="top" wrapText="1"/>
      <protection locked="0"/>
    </xf>
    <xf numFmtId="0" fontId="1" fillId="4" borderId="19" xfId="0" applyFont="1" applyFill="1" applyBorder="1" applyAlignment="1" applyProtection="1">
      <alignment horizontal="left" vertical="top"/>
      <protection locked="0"/>
    </xf>
    <xf numFmtId="14" fontId="1" fillId="4" borderId="16" xfId="0" applyNumberFormat="1" applyFont="1" applyFill="1" applyBorder="1" applyAlignment="1" applyProtection="1">
      <alignment horizontal="left" vertical="top"/>
      <protection locked="0"/>
    </xf>
    <xf numFmtId="0" fontId="1" fillId="4" borderId="16" xfId="0" applyFont="1" applyFill="1" applyBorder="1" applyAlignment="1" applyProtection="1">
      <alignment horizontal="left" vertical="top"/>
      <protection locked="0"/>
    </xf>
    <xf numFmtId="0" fontId="1" fillId="4" borderId="33" xfId="0" applyFont="1" applyFill="1" applyBorder="1" applyAlignment="1" applyProtection="1">
      <alignment horizontal="left" vertical="top" wrapText="1"/>
      <protection locked="0"/>
    </xf>
    <xf numFmtId="0" fontId="1" fillId="4" borderId="21" xfId="0" applyFont="1" applyFill="1" applyBorder="1" applyAlignment="1" applyProtection="1">
      <alignment horizontal="left" vertical="top"/>
      <protection locked="0"/>
    </xf>
    <xf numFmtId="0" fontId="1" fillId="4" borderId="28" xfId="0" applyFont="1" applyFill="1" applyBorder="1" applyAlignment="1" applyProtection="1">
      <alignment horizontal="center" vertical="top"/>
      <protection locked="0"/>
    </xf>
    <xf numFmtId="0" fontId="1" fillId="4" borderId="34" xfId="0" applyFont="1" applyFill="1" applyBorder="1" applyAlignment="1" applyProtection="1">
      <alignment horizontal="left" vertical="top"/>
      <protection locked="0"/>
    </xf>
    <xf numFmtId="0" fontId="1" fillId="0" borderId="28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 applyProtection="1">
      <alignment vertical="top"/>
    </xf>
    <xf numFmtId="0" fontId="1" fillId="0" borderId="25" xfId="0" applyFont="1" applyBorder="1" applyAlignment="1" applyProtection="1">
      <alignment horizontal="left" vertical="top"/>
    </xf>
    <xf numFmtId="0" fontId="1" fillId="0" borderId="30" xfId="0" applyFont="1" applyBorder="1" applyAlignment="1" applyProtection="1">
      <alignment vertical="top"/>
    </xf>
    <xf numFmtId="0" fontId="1" fillId="0" borderId="26" xfId="0" applyFont="1" applyBorder="1" applyAlignment="1" applyProtection="1">
      <alignment vertical="top"/>
    </xf>
    <xf numFmtId="2" fontId="1" fillId="0" borderId="22" xfId="0" applyNumberFormat="1" applyFont="1" applyBorder="1" applyAlignment="1" applyProtection="1">
      <alignment vertical="top"/>
    </xf>
    <xf numFmtId="0" fontId="1" fillId="0" borderId="22" xfId="0" applyFont="1" applyBorder="1" applyAlignment="1" applyProtection="1">
      <alignment horizontal="center" vertical="top"/>
    </xf>
    <xf numFmtId="0" fontId="1" fillId="0" borderId="22" xfId="0" applyFont="1" applyBorder="1" applyAlignment="1" applyProtection="1">
      <alignment vertical="top" wrapText="1"/>
    </xf>
    <xf numFmtId="0" fontId="1" fillId="0" borderId="22" xfId="0" applyFont="1" applyBorder="1" applyAlignment="1" applyProtection="1">
      <alignment horizontal="left" vertical="top"/>
    </xf>
    <xf numFmtId="0" fontId="1" fillId="0" borderId="22" xfId="0" applyFont="1" applyFill="1" applyBorder="1" applyAlignment="1" applyProtection="1">
      <alignment horizontal="left" vertical="top"/>
    </xf>
    <xf numFmtId="0" fontId="1" fillId="0" borderId="27" xfId="0" applyFont="1" applyFill="1" applyBorder="1" applyAlignment="1" applyProtection="1">
      <alignment horizontal="left" vertical="top" wrapText="1"/>
    </xf>
    <xf numFmtId="0" fontId="1" fillId="0" borderId="9" xfId="0" applyFont="1" applyBorder="1" applyAlignment="1" applyProtection="1">
      <alignment horizontal="left" vertical="top"/>
    </xf>
    <xf numFmtId="0" fontId="2" fillId="0" borderId="3" xfId="0" applyFont="1" applyBorder="1" applyAlignment="1" applyProtection="1">
      <alignment vertical="top" wrapText="1"/>
    </xf>
    <xf numFmtId="0" fontId="1" fillId="0" borderId="7" xfId="0" applyFont="1" applyBorder="1" applyAlignment="1" applyProtection="1">
      <alignment horizontal="left" vertical="top" wrapText="1"/>
    </xf>
    <xf numFmtId="0" fontId="2" fillId="0" borderId="35" xfId="0" applyFont="1" applyBorder="1" applyAlignment="1" applyProtection="1">
      <alignment vertical="top" wrapText="1"/>
    </xf>
    <xf numFmtId="0" fontId="2" fillId="0" borderId="6" xfId="0" applyFont="1" applyBorder="1" applyAlignment="1" applyProtection="1">
      <alignment vertical="top" wrapText="1"/>
    </xf>
    <xf numFmtId="0" fontId="1" fillId="3" borderId="24" xfId="0" applyFont="1" applyFill="1" applyBorder="1" applyAlignment="1" applyProtection="1">
      <alignment horizontal="center" vertical="top"/>
      <protection locked="0"/>
    </xf>
    <xf numFmtId="0" fontId="1" fillId="4" borderId="25" xfId="0" applyFont="1" applyFill="1" applyBorder="1" applyAlignment="1" applyProtection="1">
      <alignment horizontal="left" vertical="top"/>
      <protection locked="0"/>
    </xf>
    <xf numFmtId="0" fontId="1" fillId="2" borderId="15" xfId="0" applyFont="1" applyFill="1" applyBorder="1" applyAlignment="1" applyProtection="1">
      <alignment horizontal="center" vertical="top"/>
      <protection locked="0"/>
    </xf>
    <xf numFmtId="0" fontId="1" fillId="4" borderId="18" xfId="0" applyFont="1" applyFill="1" applyBorder="1" applyAlignment="1" applyProtection="1">
      <alignment horizontal="left" vertical="top"/>
      <protection locked="0"/>
    </xf>
    <xf numFmtId="0" fontId="1" fillId="2" borderId="16" xfId="0" applyFont="1" applyFill="1" applyBorder="1" applyAlignment="1" applyProtection="1">
      <alignment horizontal="center" vertical="top"/>
      <protection locked="0"/>
    </xf>
    <xf numFmtId="0" fontId="1" fillId="4" borderId="20" xfId="0" applyFont="1" applyFill="1" applyBorder="1" applyAlignment="1" applyProtection="1">
      <alignment horizontal="left" vertical="top"/>
      <protection locked="0"/>
    </xf>
    <xf numFmtId="0" fontId="1" fillId="2" borderId="14" xfId="0" applyFont="1" applyFill="1" applyBorder="1" applyAlignment="1" applyProtection="1">
      <alignment horizontal="center" vertical="top"/>
      <protection locked="0"/>
    </xf>
    <xf numFmtId="0" fontId="1" fillId="4" borderId="14" xfId="0" applyFont="1" applyFill="1" applyBorder="1" applyAlignment="1" applyProtection="1">
      <alignment horizontal="left" vertical="top"/>
      <protection locked="0"/>
    </xf>
    <xf numFmtId="0" fontId="1" fillId="4" borderId="36" xfId="0" applyFont="1" applyFill="1" applyBorder="1" applyAlignment="1" applyProtection="1">
      <alignment horizontal="left" vertical="top" wrapText="1"/>
      <protection locked="0"/>
    </xf>
    <xf numFmtId="0" fontId="1" fillId="2" borderId="28" xfId="0" applyFont="1" applyFill="1" applyBorder="1" applyAlignment="1" applyProtection="1">
      <alignment horizontal="center" vertical="top"/>
      <protection locked="0"/>
    </xf>
    <xf numFmtId="0" fontId="1" fillId="4" borderId="37" xfId="0" applyFont="1" applyFill="1" applyBorder="1" applyAlignment="1" applyProtection="1">
      <alignment horizontal="left" vertical="top" wrapText="1"/>
      <protection locked="0"/>
    </xf>
  </cellXfs>
  <cellStyles count="1">
    <cellStyle name="Normal" xfId="0" builtinId="0"/>
  </cellStyles>
  <dxfs count="63">
    <dxf>
      <fill>
        <patternFill>
          <bgColor theme="4" tint="0.79998168889431442"/>
        </patternFill>
      </fill>
    </dxf>
    <dxf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Overall Results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0"/>
          <c:dPt>
            <c:idx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11-1EE1-40E2-A8C7-D74C36997540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12-1EE1-40E2-A8C7-D74C36997540}"/>
              </c:ext>
            </c:extLst>
          </c:dPt>
          <c:dPt>
            <c:idx val="2"/>
            <c:bubble3D val="0"/>
            <c:spPr>
              <a:solidFill>
                <a:schemeClr val="bg1">
                  <a:lumMod val="8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3-1EE1-40E2-A8C7-D74C36997540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14-1EE1-40E2-A8C7-D74C36997540}"/>
              </c:ext>
            </c:extLst>
          </c:dPt>
          <c:cat>
            <c:strRef>
              <c:f>Dashboard!$C$5:$C$7</c:f>
              <c:strCache>
                <c:ptCount val="3"/>
                <c:pt idx="0">
                  <c:v>Tests with result Ok</c:v>
                </c:pt>
                <c:pt idx="1">
                  <c:v>Tests with result NOk</c:v>
                </c:pt>
                <c:pt idx="2">
                  <c:v>Tests not started</c:v>
                </c:pt>
              </c:strCache>
            </c:strRef>
          </c:cat>
          <c:val>
            <c:numRef>
              <c:f>Dashboard!$D$5:$D$7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EE1-40E2-A8C7-D74C36997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MDM</a:t>
            </a:r>
            <a:r>
              <a:rPr lang="nl-NL" baseline="0"/>
              <a:t> Setup</a:t>
            </a:r>
            <a:endParaRPr lang="nl-NL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0"/>
          <c:tx>
            <c:strRef>
              <c:f>Dashboard!$B$11</c:f>
              <c:strCache>
                <c:ptCount val="1"/>
                <c:pt idx="0">
                  <c:v>MDM Setup</c:v>
                </c:pt>
              </c:strCache>
            </c:strRef>
          </c:tx>
          <c:dPt>
            <c:idx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1-DB48-4CAA-A7EB-79D7C6A821D7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3-DB48-4CAA-A7EB-79D7C6A821D7}"/>
              </c:ext>
            </c:extLst>
          </c:dPt>
          <c:dPt>
            <c:idx val="2"/>
            <c:bubble3D val="0"/>
            <c:spPr>
              <a:solidFill>
                <a:schemeClr val="bg1">
                  <a:lumMod val="8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DB48-4CAA-A7EB-79D7C6A821D7}"/>
              </c:ext>
            </c:extLst>
          </c:dPt>
          <c:cat>
            <c:strRef>
              <c:f>Dashboard!$C$12:$C$14</c:f>
              <c:strCache>
                <c:ptCount val="3"/>
                <c:pt idx="0">
                  <c:v>Tests with result Ok</c:v>
                </c:pt>
                <c:pt idx="1">
                  <c:v>Tests with result NOk</c:v>
                </c:pt>
                <c:pt idx="2">
                  <c:v>Tests not started</c:v>
                </c:pt>
              </c:strCache>
            </c:strRef>
          </c:cat>
          <c:val>
            <c:numRef>
              <c:f>Dashboard!$D$12:$D$14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48-4CAA-A7EB-79D7C6A82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Technical Tests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0"/>
          <c:dPt>
            <c:idx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1-D2C5-43AC-9F9F-F0D7CFD92205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3-D2C5-43AC-9F9F-F0D7CFD92205}"/>
              </c:ext>
            </c:extLst>
          </c:dPt>
          <c:dPt>
            <c:idx val="2"/>
            <c:bubble3D val="0"/>
            <c:spPr>
              <a:solidFill>
                <a:schemeClr val="bg1">
                  <a:lumMod val="8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D2C5-43AC-9F9F-F0D7CFD92205}"/>
              </c:ext>
            </c:extLst>
          </c:dPt>
          <c:cat>
            <c:strRef>
              <c:f>Dashboard!$C$26:$C$28</c:f>
              <c:strCache>
                <c:ptCount val="3"/>
                <c:pt idx="0">
                  <c:v>Tests with result Ok</c:v>
                </c:pt>
                <c:pt idx="1">
                  <c:v>Tests with result NOk</c:v>
                </c:pt>
                <c:pt idx="2">
                  <c:v>Tests not started</c:v>
                </c:pt>
              </c:strCache>
            </c:strRef>
          </c:cat>
          <c:val>
            <c:numRef>
              <c:f>Dashboard!$D$26:$D$28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2C5-43AC-9F9F-F0D7CFD92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MDM Configuration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0"/>
          <c:dPt>
            <c:idx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1-6533-479A-890D-09D25F817BDF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3-6533-479A-890D-09D25F817BDF}"/>
              </c:ext>
            </c:extLst>
          </c:dPt>
          <c:dPt>
            <c:idx val="2"/>
            <c:bubble3D val="0"/>
            <c:spPr>
              <a:solidFill>
                <a:schemeClr val="bg1">
                  <a:lumMod val="8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6533-479A-890D-09D25F817BDF}"/>
              </c:ext>
            </c:extLst>
          </c:dPt>
          <c:cat>
            <c:strRef>
              <c:f>Dashboard!$C$19:$C$21</c:f>
              <c:strCache>
                <c:ptCount val="3"/>
                <c:pt idx="0">
                  <c:v>Tests with result Ok</c:v>
                </c:pt>
                <c:pt idx="1">
                  <c:v>Tests with result NOk</c:v>
                </c:pt>
                <c:pt idx="2">
                  <c:v>Tests not started</c:v>
                </c:pt>
              </c:strCache>
            </c:strRef>
          </c:cat>
          <c:val>
            <c:numRef>
              <c:f>Dashboard!$D$19:$D$21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533-479A-890D-09D25F817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1</xdr:row>
      <xdr:rowOff>3810</xdr:rowOff>
    </xdr:from>
    <xdr:to>
      <xdr:col>12</xdr:col>
      <xdr:colOff>381000</xdr:colOff>
      <xdr:row>14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9F3DA1-7600-4C00-A5EF-EB928D317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15</xdr:row>
      <xdr:rowOff>38100</xdr:rowOff>
    </xdr:from>
    <xdr:to>
      <xdr:col>12</xdr:col>
      <xdr:colOff>373380</xdr:colOff>
      <xdr:row>28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5285BB-126A-490C-8A6B-1796ABB27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7620</xdr:colOff>
      <xdr:row>1</xdr:row>
      <xdr:rowOff>7620</xdr:rowOff>
    </xdr:from>
    <xdr:to>
      <xdr:col>19</xdr:col>
      <xdr:colOff>381000</xdr:colOff>
      <xdr:row>14</xdr:row>
      <xdr:rowOff>87630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864B7A-9C84-40AB-AD82-A54B69837A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7620</xdr:colOff>
      <xdr:row>15</xdr:row>
      <xdr:rowOff>30480</xdr:rowOff>
    </xdr:from>
    <xdr:to>
      <xdr:col>19</xdr:col>
      <xdr:colOff>381000</xdr:colOff>
      <xdr:row>28</xdr:row>
      <xdr:rowOff>163830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AE4232-8C9F-4823-BB84-6934CC5B67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9"/>
  <sheetViews>
    <sheetView workbookViewId="0">
      <selection activeCell="B2" sqref="B2:E2"/>
    </sheetView>
  </sheetViews>
  <sheetFormatPr defaultColWidth="8.6640625" defaultRowHeight="13.2" x14ac:dyDescent="0.25"/>
  <cols>
    <col min="1" max="1" width="2.77734375" style="10" customWidth="1"/>
    <col min="2" max="2" width="22.6640625" style="10" customWidth="1"/>
    <col min="3" max="3" width="32.6640625" style="10" customWidth="1"/>
    <col min="4" max="5" width="10.6640625" style="10" customWidth="1"/>
    <col min="6" max="6" width="2.77734375" style="10" customWidth="1"/>
    <col min="7" max="9" width="8.6640625" style="10"/>
    <col min="10" max="10" width="8.6640625" style="10" customWidth="1"/>
    <col min="11" max="16384" width="8.6640625" style="10"/>
  </cols>
  <sheetData>
    <row r="1" spans="2:5" ht="13.8" thickBot="1" x14ac:dyDescent="0.3"/>
    <row r="2" spans="2:5" ht="18" thickBot="1" x14ac:dyDescent="0.35">
      <c r="B2" s="44" t="s">
        <v>70</v>
      </c>
      <c r="C2" s="45"/>
      <c r="D2" s="45"/>
      <c r="E2" s="46"/>
    </row>
    <row r="3" spans="2:5" ht="13.8" thickBot="1" x14ac:dyDescent="0.3"/>
    <row r="4" spans="2:5" x14ac:dyDescent="0.25">
      <c r="B4" s="33" t="s">
        <v>16</v>
      </c>
      <c r="C4" s="34" t="s">
        <v>63</v>
      </c>
      <c r="D4" s="35">
        <f>SUM(D11,D18,D25)</f>
        <v>114</v>
      </c>
      <c r="E4" s="36"/>
    </row>
    <row r="5" spans="2:5" x14ac:dyDescent="0.25">
      <c r="B5" s="37"/>
      <c r="C5" s="38" t="s">
        <v>64</v>
      </c>
      <c r="D5" s="4">
        <f>SUM(D$12,D$19,D$26)</f>
        <v>0</v>
      </c>
      <c r="E5" s="39">
        <f>D5/$D$4</f>
        <v>0</v>
      </c>
    </row>
    <row r="6" spans="2:5" x14ac:dyDescent="0.25">
      <c r="B6" s="37"/>
      <c r="C6" s="38" t="s">
        <v>65</v>
      </c>
      <c r="D6" s="4">
        <f>SUM(D$13,D$20,D$27)</f>
        <v>0</v>
      </c>
      <c r="E6" s="39">
        <f>D6/$D$4</f>
        <v>0</v>
      </c>
    </row>
    <row r="7" spans="2:5" x14ac:dyDescent="0.25">
      <c r="B7" s="37"/>
      <c r="C7" s="38" t="s">
        <v>75</v>
      </c>
      <c r="D7" s="4">
        <f>SUM(D$14,D$21,D$28)</f>
        <v>113</v>
      </c>
      <c r="E7" s="39">
        <f>D7/$D$4</f>
        <v>0.99122807017543857</v>
      </c>
    </row>
    <row r="8" spans="2:5" ht="13.8" thickBot="1" x14ac:dyDescent="0.3">
      <c r="B8" s="40"/>
      <c r="C8" s="41" t="s">
        <v>66</v>
      </c>
      <c r="D8" s="42">
        <f>SUM(D$15,D$22,D$29)</f>
        <v>3</v>
      </c>
      <c r="E8" s="43"/>
    </row>
    <row r="10" spans="2:5" ht="13.8" thickBot="1" x14ac:dyDescent="0.3"/>
    <row r="11" spans="2:5" x14ac:dyDescent="0.25">
      <c r="B11" s="33" t="s">
        <v>82</v>
      </c>
      <c r="C11" s="34" t="s">
        <v>63</v>
      </c>
      <c r="D11" s="35">
        <f>COUNTIF('MDM Setup'!D:D,"Y")</f>
        <v>11</v>
      </c>
      <c r="E11" s="36"/>
    </row>
    <row r="12" spans="2:5" x14ac:dyDescent="0.25">
      <c r="B12" s="37"/>
      <c r="C12" s="38" t="s">
        <v>64</v>
      </c>
      <c r="D12" s="4">
        <f>COUNTIF('MDM Setup'!J:J,"Ok")</f>
        <v>0</v>
      </c>
      <c r="E12" s="39">
        <f>D12/$D$11</f>
        <v>0</v>
      </c>
    </row>
    <row r="13" spans="2:5" x14ac:dyDescent="0.25">
      <c r="B13" s="37"/>
      <c r="C13" s="38" t="s">
        <v>65</v>
      </c>
      <c r="D13" s="4">
        <f>COUNTIF('MDM Setup'!J:J,"NOk")</f>
        <v>0</v>
      </c>
      <c r="E13" s="39">
        <f>D13/$D$11</f>
        <v>0</v>
      </c>
    </row>
    <row r="14" spans="2:5" x14ac:dyDescent="0.25">
      <c r="B14" s="37"/>
      <c r="C14" s="38" t="s">
        <v>75</v>
      </c>
      <c r="D14" s="4">
        <f>COUNTIF('MDM Setup'!J:J,"Not Started")</f>
        <v>11</v>
      </c>
      <c r="E14" s="39">
        <f>D14/$D$11</f>
        <v>1</v>
      </c>
    </row>
    <row r="15" spans="2:5" ht="13.8" thickBot="1" x14ac:dyDescent="0.3">
      <c r="B15" s="40"/>
      <c r="C15" s="41" t="s">
        <v>66</v>
      </c>
      <c r="D15" s="42">
        <f>COUNTIF('MDM Setup'!J:J,"NA")</f>
        <v>2</v>
      </c>
      <c r="E15" s="43"/>
    </row>
    <row r="17" spans="2:5" ht="13.8" thickBot="1" x14ac:dyDescent="0.3"/>
    <row r="18" spans="2:5" x14ac:dyDescent="0.25">
      <c r="B18" s="33" t="s">
        <v>83</v>
      </c>
      <c r="C18" s="34" t="s">
        <v>63</v>
      </c>
      <c r="D18" s="35">
        <f>COUNTIF('MDM Configuration'!D:D,"Y")</f>
        <v>38</v>
      </c>
      <c r="E18" s="36"/>
    </row>
    <row r="19" spans="2:5" x14ac:dyDescent="0.25">
      <c r="B19" s="37"/>
      <c r="C19" s="38" t="s">
        <v>64</v>
      </c>
      <c r="D19" s="4">
        <f>COUNTIF('MDM Configuration'!J:J,"Ok")</f>
        <v>0</v>
      </c>
      <c r="E19" s="39">
        <f>D19/$D$18</f>
        <v>0</v>
      </c>
    </row>
    <row r="20" spans="2:5" x14ac:dyDescent="0.25">
      <c r="B20" s="37"/>
      <c r="C20" s="38" t="s">
        <v>65</v>
      </c>
      <c r="D20" s="4">
        <f>COUNTIF('MDM Configuration'!J:J,"NOk")</f>
        <v>0</v>
      </c>
      <c r="E20" s="39">
        <f>D20/$D$18</f>
        <v>0</v>
      </c>
    </row>
    <row r="21" spans="2:5" x14ac:dyDescent="0.25">
      <c r="B21" s="37"/>
      <c r="C21" s="38" t="s">
        <v>75</v>
      </c>
      <c r="D21" s="4">
        <f>COUNTIF('MDM Configuration'!J:J,"Not Started")</f>
        <v>38</v>
      </c>
      <c r="E21" s="39">
        <f>D21/$D$18</f>
        <v>1</v>
      </c>
    </row>
    <row r="22" spans="2:5" ht="13.8" thickBot="1" x14ac:dyDescent="0.3">
      <c r="B22" s="40"/>
      <c r="C22" s="41" t="s">
        <v>66</v>
      </c>
      <c r="D22" s="42">
        <f>COUNTIF('MDM Configuration'!J:J,"NA")</f>
        <v>1</v>
      </c>
      <c r="E22" s="43"/>
    </row>
    <row r="24" spans="2:5" ht="13.8" thickBot="1" x14ac:dyDescent="0.3"/>
    <row r="25" spans="2:5" x14ac:dyDescent="0.25">
      <c r="B25" s="33" t="s">
        <v>81</v>
      </c>
      <c r="C25" s="34" t="s">
        <v>63</v>
      </c>
      <c r="D25" s="35">
        <f>COUNTIF('Technical Test'!D:D,"Y")</f>
        <v>65</v>
      </c>
      <c r="E25" s="36"/>
    </row>
    <row r="26" spans="2:5" x14ac:dyDescent="0.25">
      <c r="B26" s="37"/>
      <c r="C26" s="38" t="s">
        <v>64</v>
      </c>
      <c r="D26" s="4">
        <f>COUNTIF('Technical Test'!J:J,"Ok")</f>
        <v>0</v>
      </c>
      <c r="E26" s="39">
        <f>D26/$D$25</f>
        <v>0</v>
      </c>
    </row>
    <row r="27" spans="2:5" x14ac:dyDescent="0.25">
      <c r="B27" s="37"/>
      <c r="C27" s="38" t="s">
        <v>65</v>
      </c>
      <c r="D27" s="4">
        <f>COUNTIF('Technical Test'!J:J,"NOk")</f>
        <v>0</v>
      </c>
      <c r="E27" s="39">
        <f>D27/$D$25</f>
        <v>0</v>
      </c>
    </row>
    <row r="28" spans="2:5" x14ac:dyDescent="0.25">
      <c r="B28" s="37"/>
      <c r="C28" s="38" t="s">
        <v>75</v>
      </c>
      <c r="D28" s="4">
        <f>COUNTIF('Technical Test'!J:J,"Not Started")</f>
        <v>64</v>
      </c>
      <c r="E28" s="39">
        <f>D28/$D$25</f>
        <v>0.98461538461538467</v>
      </c>
    </row>
    <row r="29" spans="2:5" ht="13.8" thickBot="1" x14ac:dyDescent="0.3">
      <c r="B29" s="40"/>
      <c r="C29" s="41" t="s">
        <v>66</v>
      </c>
      <c r="D29" s="42">
        <f>COUNTIF('Technical Test'!J:J,"NA")</f>
        <v>0</v>
      </c>
      <c r="E29" s="43"/>
    </row>
  </sheetData>
  <sheetProtection algorithmName="SHA-512" hashValue="0ziof2X7DKg4PF2CI2IhoPChSV589rSBcG1eTOKQQy+pWYj7fcj+mCkMYnghn5/O5QF+X87gDdwLVSL6EXk3bw==" saltValue="tGM1R/hDLY19ZwDLw61ZdA==" spinCount="100000" sheet="1" objects="1" scenarios="1"/>
  <mergeCells count="1">
    <mergeCell ref="B2:E2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79"/>
  <sheetViews>
    <sheetView zoomScaleNormal="100" workbookViewId="0">
      <pane ySplit="2" topLeftCell="A3" activePane="bottomLeft" state="frozen"/>
      <selection activeCell="E23" sqref="E23"/>
      <selection pane="bottomLeft" activeCell="B2" sqref="B2"/>
    </sheetView>
  </sheetViews>
  <sheetFormatPr defaultRowHeight="14.4" x14ac:dyDescent="0.3"/>
  <cols>
    <col min="1" max="1" width="1.6640625" style="67" customWidth="1"/>
    <col min="2" max="2" width="25.6640625" style="2" customWidth="1"/>
    <col min="3" max="3" width="7.6640625" style="2" customWidth="1"/>
    <col min="4" max="4" width="11.5546875" style="2" bestFit="1" customWidth="1"/>
    <col min="5" max="5" width="63.88671875" style="66" bestFit="1" customWidth="1"/>
    <col min="6" max="6" width="20.6640625" style="66" customWidth="1"/>
    <col min="7" max="7" width="20.6640625" style="2" customWidth="1"/>
    <col min="8" max="9" width="10.6640625" style="2" customWidth="1"/>
    <col min="10" max="10" width="11.5546875" style="2" bestFit="1" customWidth="1"/>
    <col min="11" max="11" width="15.6640625" style="2" customWidth="1"/>
    <col min="12" max="12" width="55.6640625" style="2" customWidth="1"/>
    <col min="13" max="16384" width="8.88671875" style="67"/>
  </cols>
  <sheetData>
    <row r="1" spans="2:12" ht="9" customHeight="1" thickBot="1" x14ac:dyDescent="0.35"/>
    <row r="2" spans="2:12" ht="25.8" thickBot="1" x14ac:dyDescent="0.35">
      <c r="B2" s="12" t="s">
        <v>0</v>
      </c>
      <c r="C2" s="13" t="s">
        <v>61</v>
      </c>
      <c r="D2" s="14" t="s">
        <v>3</v>
      </c>
      <c r="E2" s="15" t="s">
        <v>0</v>
      </c>
      <c r="F2" s="3" t="s">
        <v>1</v>
      </c>
      <c r="G2" s="3" t="s">
        <v>2</v>
      </c>
      <c r="H2" s="3" t="s">
        <v>71</v>
      </c>
      <c r="I2" s="3" t="s">
        <v>72</v>
      </c>
      <c r="J2" s="3" t="s">
        <v>15</v>
      </c>
      <c r="K2" s="3" t="s">
        <v>73</v>
      </c>
      <c r="L2" s="16" t="s">
        <v>62</v>
      </c>
    </row>
    <row r="3" spans="2:12" ht="26.4" x14ac:dyDescent="0.3">
      <c r="B3" s="68" t="s">
        <v>90</v>
      </c>
      <c r="C3" s="69" t="s">
        <v>6</v>
      </c>
      <c r="D3" s="47" t="s">
        <v>4</v>
      </c>
      <c r="E3" s="70" t="s">
        <v>138</v>
      </c>
      <c r="F3" s="71" t="s">
        <v>5</v>
      </c>
      <c r="G3" s="48"/>
      <c r="H3" s="49"/>
      <c r="I3" s="50"/>
      <c r="J3" s="72" t="str">
        <f>IF(D3="Y",IF(G3="","Not Started",IF(F3=G3,"Ok","NOk")),"NA")</f>
        <v>Not Started</v>
      </c>
      <c r="K3" s="51" t="s">
        <v>74</v>
      </c>
      <c r="L3" s="52"/>
    </row>
    <row r="4" spans="2:12" ht="26.4" x14ac:dyDescent="0.3">
      <c r="B4" s="73"/>
      <c r="C4" s="18" t="s">
        <v>7</v>
      </c>
      <c r="D4" s="53" t="s">
        <v>4</v>
      </c>
      <c r="E4" s="20" t="s">
        <v>84</v>
      </c>
      <c r="F4" s="74" t="s">
        <v>5</v>
      </c>
      <c r="G4" s="54"/>
      <c r="H4" s="54"/>
      <c r="I4" s="55"/>
      <c r="J4" s="22" t="str">
        <f t="shared" ref="J4:J17" si="0">IF(D4="Y",IF(G4="","Not Started",IF(F4=G4,"Ok","NOk")),"NA")</f>
        <v>Not Started</v>
      </c>
      <c r="K4" s="56" t="s">
        <v>74</v>
      </c>
      <c r="L4" s="57"/>
    </row>
    <row r="5" spans="2:12" x14ac:dyDescent="0.3">
      <c r="B5" s="75"/>
      <c r="C5" s="18" t="s">
        <v>8</v>
      </c>
      <c r="D5" s="53" t="s">
        <v>4</v>
      </c>
      <c r="E5" s="20" t="s">
        <v>139</v>
      </c>
      <c r="F5" s="74" t="s">
        <v>5</v>
      </c>
      <c r="G5" s="54"/>
      <c r="H5" s="54"/>
      <c r="I5" s="55"/>
      <c r="J5" s="22" t="str">
        <f t="shared" si="0"/>
        <v>Not Started</v>
      </c>
      <c r="K5" s="56" t="s">
        <v>74</v>
      </c>
      <c r="L5" s="57"/>
    </row>
    <row r="6" spans="2:12" x14ac:dyDescent="0.3">
      <c r="B6" s="73"/>
      <c r="C6" s="18" t="s">
        <v>9</v>
      </c>
      <c r="D6" s="53" t="s">
        <v>4</v>
      </c>
      <c r="E6" s="20" t="s">
        <v>140</v>
      </c>
      <c r="F6" s="74" t="s">
        <v>5</v>
      </c>
      <c r="G6" s="54"/>
      <c r="H6" s="54"/>
      <c r="I6" s="55"/>
      <c r="J6" s="22" t="str">
        <f t="shared" si="0"/>
        <v>Not Started</v>
      </c>
      <c r="K6" s="56" t="s">
        <v>74</v>
      </c>
      <c r="L6" s="57"/>
    </row>
    <row r="7" spans="2:12" x14ac:dyDescent="0.3">
      <c r="B7" s="75"/>
      <c r="C7" s="18" t="s">
        <v>10</v>
      </c>
      <c r="D7" s="53" t="s">
        <v>4</v>
      </c>
      <c r="E7" s="20" t="s">
        <v>85</v>
      </c>
      <c r="F7" s="74" t="s">
        <v>5</v>
      </c>
      <c r="G7" s="54"/>
      <c r="H7" s="54"/>
      <c r="I7" s="55"/>
      <c r="J7" s="22" t="str">
        <f t="shared" si="0"/>
        <v>Not Started</v>
      </c>
      <c r="K7" s="56" t="s">
        <v>74</v>
      </c>
      <c r="L7" s="57"/>
    </row>
    <row r="8" spans="2:12" x14ac:dyDescent="0.3">
      <c r="B8" s="75"/>
      <c r="C8" s="18" t="s">
        <v>11</v>
      </c>
      <c r="D8" s="53" t="s">
        <v>4</v>
      </c>
      <c r="E8" s="20" t="s">
        <v>88</v>
      </c>
      <c r="F8" s="74" t="s">
        <v>5</v>
      </c>
      <c r="G8" s="54"/>
      <c r="H8" s="54"/>
      <c r="I8" s="55"/>
      <c r="J8" s="22" t="str">
        <f t="shared" si="0"/>
        <v>Not Started</v>
      </c>
      <c r="K8" s="56" t="s">
        <v>74</v>
      </c>
      <c r="L8" s="57"/>
    </row>
    <row r="9" spans="2:12" ht="15" thickBot="1" x14ac:dyDescent="0.35">
      <c r="B9" s="76"/>
      <c r="C9" s="77" t="s">
        <v>11</v>
      </c>
      <c r="D9" s="58" t="s">
        <v>4</v>
      </c>
      <c r="E9" s="78" t="s">
        <v>92</v>
      </c>
      <c r="F9" s="79" t="s">
        <v>5</v>
      </c>
      <c r="G9" s="59"/>
      <c r="H9" s="59"/>
      <c r="I9" s="60"/>
      <c r="J9" s="80" t="str">
        <f t="shared" ref="J9" si="1">IF(D9="Y",IF(G9="","Not Started",IF(F9=G9,"Ok","NOk")),"NA")</f>
        <v>Not Started</v>
      </c>
      <c r="K9" s="61" t="s">
        <v>74</v>
      </c>
      <c r="L9" s="62"/>
    </row>
    <row r="10" spans="2:12" ht="15" thickBot="1" x14ac:dyDescent="0.35">
      <c r="B10" s="81"/>
      <c r="C10" s="82"/>
      <c r="D10" s="82"/>
      <c r="E10" s="83"/>
      <c r="F10" s="83"/>
      <c r="G10" s="82"/>
      <c r="H10" s="82"/>
      <c r="I10" s="82"/>
      <c r="J10" s="82"/>
      <c r="K10" s="82"/>
      <c r="L10" s="84"/>
    </row>
    <row r="11" spans="2:12" x14ac:dyDescent="0.3">
      <c r="B11" s="68" t="s">
        <v>91</v>
      </c>
      <c r="C11" s="69" t="s">
        <v>12</v>
      </c>
      <c r="D11" s="47" t="s">
        <v>4</v>
      </c>
      <c r="E11" s="70" t="s">
        <v>86</v>
      </c>
      <c r="F11" s="71" t="s">
        <v>5</v>
      </c>
      <c r="G11" s="48"/>
      <c r="H11" s="48"/>
      <c r="I11" s="50"/>
      <c r="J11" s="72" t="str">
        <f>IF(D11="Y",IF(G11="","Not Started",IF(F11=G11,"Ok","NOk")),"NA")</f>
        <v>Not Started</v>
      </c>
      <c r="K11" s="51" t="s">
        <v>74</v>
      </c>
      <c r="L11" s="52"/>
    </row>
    <row r="12" spans="2:12" ht="26.4" x14ac:dyDescent="0.3">
      <c r="B12" s="75"/>
      <c r="C12" s="18" t="s">
        <v>13</v>
      </c>
      <c r="D12" s="53" t="s">
        <v>4</v>
      </c>
      <c r="E12" s="20" t="s">
        <v>87</v>
      </c>
      <c r="F12" s="74" t="s">
        <v>5</v>
      </c>
      <c r="G12" s="54"/>
      <c r="H12" s="54"/>
      <c r="I12" s="55"/>
      <c r="J12" s="22" t="str">
        <f>IF(D12="Y",IF(G12="","Not Started",IF(F12=G12,"Ok","NOk")),"NA")</f>
        <v>Not Started</v>
      </c>
      <c r="K12" s="56" t="s">
        <v>74</v>
      </c>
      <c r="L12" s="57"/>
    </row>
    <row r="13" spans="2:12" ht="15" thickBot="1" x14ac:dyDescent="0.35">
      <c r="B13" s="76"/>
      <c r="C13" s="77" t="s">
        <v>14</v>
      </c>
      <c r="D13" s="58" t="s">
        <v>4</v>
      </c>
      <c r="E13" s="78" t="s">
        <v>141</v>
      </c>
      <c r="F13" s="79" t="s">
        <v>5</v>
      </c>
      <c r="G13" s="59"/>
      <c r="H13" s="59"/>
      <c r="I13" s="60"/>
      <c r="J13" s="80" t="str">
        <f>IF(D13="Y",IF(G13="","Not Started",IF(F13=G13,"Ok","NOk")),"NA")</f>
        <v>Not Started</v>
      </c>
      <c r="K13" s="61" t="s">
        <v>74</v>
      </c>
      <c r="L13" s="62"/>
    </row>
    <row r="14" spans="2:12" ht="15" thickBot="1" x14ac:dyDescent="0.35">
      <c r="B14" s="75"/>
      <c r="C14" s="18"/>
      <c r="D14" s="19"/>
      <c r="E14" s="20"/>
      <c r="F14" s="85"/>
      <c r="G14" s="86"/>
      <c r="H14" s="86"/>
      <c r="I14" s="86"/>
      <c r="J14" s="86"/>
      <c r="K14" s="87"/>
      <c r="L14" s="88"/>
    </row>
    <row r="15" spans="2:12" x14ac:dyDescent="0.3">
      <c r="B15" s="68" t="s">
        <v>93</v>
      </c>
      <c r="C15" s="69" t="s">
        <v>67</v>
      </c>
      <c r="D15" s="47" t="s">
        <v>4</v>
      </c>
      <c r="E15" s="70" t="s">
        <v>89</v>
      </c>
      <c r="F15" s="71" t="s">
        <v>5</v>
      </c>
      <c r="G15" s="48"/>
      <c r="H15" s="48"/>
      <c r="I15" s="50"/>
      <c r="J15" s="72" t="str">
        <f>IF(D15="Y",IF(G15="","Not Started",IF(F15=G15,"Ok","NOk")),"NA")</f>
        <v>Not Started</v>
      </c>
      <c r="K15" s="63" t="s">
        <v>74</v>
      </c>
      <c r="L15" s="52"/>
    </row>
    <row r="16" spans="2:12" x14ac:dyDescent="0.3">
      <c r="B16" s="75"/>
      <c r="C16" s="18" t="s">
        <v>68</v>
      </c>
      <c r="D16" s="53" t="s">
        <v>17</v>
      </c>
      <c r="E16" s="20" t="s">
        <v>94</v>
      </c>
      <c r="F16" s="74" t="s">
        <v>5</v>
      </c>
      <c r="G16" s="54"/>
      <c r="H16" s="54"/>
      <c r="I16" s="55"/>
      <c r="J16" s="89" t="str">
        <f>IF(D16="Y",IF(G16="","Not Started",IF(F16=G16,"Ok","NOk")),"NA")</f>
        <v>NA</v>
      </c>
      <c r="K16" s="64" t="s">
        <v>74</v>
      </c>
      <c r="L16" s="57"/>
    </row>
    <row r="17" spans="2:12" ht="15" thickBot="1" x14ac:dyDescent="0.35">
      <c r="B17" s="76"/>
      <c r="C17" s="77" t="s">
        <v>69</v>
      </c>
      <c r="D17" s="58" t="s">
        <v>17</v>
      </c>
      <c r="E17" s="78" t="s">
        <v>95</v>
      </c>
      <c r="F17" s="79" t="s">
        <v>5</v>
      </c>
      <c r="G17" s="59"/>
      <c r="H17" s="59"/>
      <c r="I17" s="60"/>
      <c r="J17" s="90" t="str">
        <f t="shared" si="0"/>
        <v>NA</v>
      </c>
      <c r="K17" s="65" t="s">
        <v>74</v>
      </c>
      <c r="L17" s="62"/>
    </row>
    <row r="18" spans="2:12" x14ac:dyDescent="0.3">
      <c r="B18" s="91"/>
      <c r="C18" s="92"/>
      <c r="D18" s="93"/>
      <c r="E18" s="94"/>
      <c r="F18" s="95"/>
      <c r="G18" s="86"/>
      <c r="H18" s="86"/>
      <c r="I18" s="86"/>
      <c r="J18" s="86"/>
      <c r="K18" s="87"/>
      <c r="L18" s="95"/>
    </row>
    <row r="19" spans="2:12" x14ac:dyDescent="0.3">
      <c r="B19" s="91"/>
      <c r="C19" s="92"/>
      <c r="D19" s="93"/>
      <c r="E19" s="87"/>
      <c r="F19" s="95"/>
      <c r="G19" s="86"/>
      <c r="H19" s="86"/>
      <c r="I19" s="86"/>
      <c r="J19" s="86"/>
      <c r="K19" s="87"/>
      <c r="L19" s="95"/>
    </row>
    <row r="20" spans="2:12" x14ac:dyDescent="0.3">
      <c r="B20" s="91"/>
      <c r="C20" s="92"/>
      <c r="D20" s="93"/>
      <c r="E20" s="87"/>
      <c r="F20" s="95"/>
      <c r="G20" s="86"/>
      <c r="H20" s="86"/>
      <c r="I20" s="86"/>
      <c r="J20" s="86"/>
      <c r="K20" s="87"/>
      <c r="L20" s="95"/>
    </row>
    <row r="21" spans="2:12" x14ac:dyDescent="0.3">
      <c r="B21" s="91"/>
      <c r="C21" s="92"/>
      <c r="D21" s="93"/>
      <c r="E21" s="87"/>
      <c r="F21" s="95"/>
      <c r="G21" s="86"/>
      <c r="H21" s="86"/>
      <c r="I21" s="86"/>
      <c r="J21" s="86"/>
      <c r="K21" s="87"/>
      <c r="L21" s="95"/>
    </row>
    <row r="22" spans="2:12" x14ac:dyDescent="0.3">
      <c r="B22" s="91"/>
      <c r="C22" s="92"/>
      <c r="D22" s="93"/>
      <c r="E22" s="87"/>
      <c r="F22" s="95"/>
      <c r="G22" s="86"/>
      <c r="H22" s="86"/>
      <c r="I22" s="86"/>
      <c r="J22" s="86"/>
      <c r="K22" s="87"/>
      <c r="L22" s="95"/>
    </row>
    <row r="23" spans="2:12" x14ac:dyDescent="0.3">
      <c r="B23" s="91"/>
      <c r="C23" s="92"/>
      <c r="D23" s="93"/>
      <c r="E23" s="87"/>
      <c r="F23" s="95"/>
      <c r="G23" s="86"/>
      <c r="H23" s="86"/>
      <c r="I23" s="86"/>
      <c r="J23" s="86"/>
      <c r="K23" s="87"/>
      <c r="L23" s="95"/>
    </row>
    <row r="24" spans="2:12" x14ac:dyDescent="0.3">
      <c r="B24" s="91"/>
      <c r="C24" s="92"/>
      <c r="D24" s="93"/>
      <c r="E24" s="87"/>
      <c r="F24" s="95"/>
      <c r="G24" s="86"/>
      <c r="H24" s="86"/>
      <c r="I24" s="86"/>
      <c r="J24" s="86"/>
      <c r="K24" s="87"/>
      <c r="L24" s="95"/>
    </row>
    <row r="25" spans="2:12" x14ac:dyDescent="0.3">
      <c r="B25" s="91"/>
      <c r="C25" s="92"/>
      <c r="D25" s="93"/>
      <c r="E25" s="87"/>
      <c r="F25" s="95"/>
      <c r="G25" s="86"/>
      <c r="H25" s="86"/>
      <c r="I25" s="86"/>
      <c r="J25" s="86"/>
      <c r="K25" s="87"/>
      <c r="L25" s="95"/>
    </row>
    <row r="26" spans="2:12" x14ac:dyDescent="0.3">
      <c r="B26" s="91"/>
      <c r="C26" s="92"/>
      <c r="D26" s="93"/>
      <c r="E26" s="87"/>
      <c r="F26" s="95"/>
      <c r="G26" s="86"/>
      <c r="H26" s="86"/>
      <c r="I26" s="86"/>
      <c r="J26" s="86"/>
      <c r="K26" s="87"/>
      <c r="L26" s="95"/>
    </row>
    <row r="27" spans="2:12" x14ac:dyDescent="0.3">
      <c r="B27" s="91"/>
      <c r="C27" s="92"/>
      <c r="D27" s="93"/>
      <c r="E27" s="87"/>
      <c r="F27" s="95"/>
      <c r="G27" s="86"/>
      <c r="H27" s="86"/>
      <c r="I27" s="86"/>
      <c r="J27" s="86"/>
      <c r="K27" s="87"/>
      <c r="L27" s="95"/>
    </row>
    <row r="28" spans="2:12" x14ac:dyDescent="0.3">
      <c r="B28" s="91"/>
      <c r="C28" s="92"/>
      <c r="D28" s="93"/>
      <c r="E28" s="87"/>
      <c r="F28" s="95"/>
      <c r="G28" s="86"/>
      <c r="H28" s="86"/>
      <c r="I28" s="86"/>
      <c r="J28" s="86"/>
      <c r="K28" s="87"/>
      <c r="L28" s="95"/>
    </row>
    <row r="29" spans="2:12" x14ac:dyDescent="0.3">
      <c r="B29" s="96"/>
      <c r="C29" s="92"/>
      <c r="D29" s="93"/>
      <c r="E29" s="87"/>
      <c r="F29" s="95"/>
      <c r="G29" s="86"/>
      <c r="H29" s="86"/>
      <c r="I29" s="86"/>
      <c r="J29" s="86"/>
      <c r="K29" s="87"/>
      <c r="L29" s="95"/>
    </row>
    <row r="31" spans="2:12" s="99" customFormat="1" x14ac:dyDescent="0.3">
      <c r="B31" s="97"/>
      <c r="C31" s="92"/>
      <c r="D31" s="93"/>
      <c r="E31" s="87"/>
      <c r="F31" s="95"/>
      <c r="G31" s="86"/>
      <c r="H31" s="98"/>
      <c r="I31" s="86"/>
      <c r="J31" s="86"/>
      <c r="K31" s="87"/>
      <c r="L31" s="95"/>
    </row>
    <row r="32" spans="2:12" s="99" customFormat="1" x14ac:dyDescent="0.3">
      <c r="B32" s="97"/>
      <c r="C32" s="92"/>
      <c r="D32" s="93"/>
      <c r="E32" s="87"/>
      <c r="F32" s="95"/>
      <c r="G32" s="86"/>
      <c r="H32" s="86"/>
      <c r="I32" s="86"/>
      <c r="J32" s="86"/>
      <c r="K32" s="87"/>
      <c r="L32" s="95"/>
    </row>
    <row r="33" spans="2:12" s="99" customFormat="1" x14ac:dyDescent="0.3">
      <c r="B33" s="91"/>
      <c r="C33" s="92"/>
      <c r="D33" s="93"/>
      <c r="E33" s="87"/>
      <c r="F33" s="95"/>
      <c r="G33" s="86"/>
      <c r="H33" s="86"/>
      <c r="I33" s="86"/>
      <c r="J33" s="86"/>
      <c r="K33" s="87"/>
      <c r="L33" s="95"/>
    </row>
    <row r="34" spans="2:12" s="99" customFormat="1" x14ac:dyDescent="0.3">
      <c r="B34" s="97"/>
      <c r="C34" s="92"/>
      <c r="D34" s="93"/>
      <c r="E34" s="87"/>
      <c r="F34" s="95"/>
      <c r="G34" s="86"/>
      <c r="H34" s="86"/>
      <c r="I34" s="86"/>
      <c r="J34" s="86"/>
      <c r="K34" s="87"/>
      <c r="L34" s="95"/>
    </row>
    <row r="35" spans="2:12" s="99" customFormat="1" x14ac:dyDescent="0.3">
      <c r="B35" s="91"/>
      <c r="C35" s="92"/>
      <c r="D35" s="93"/>
      <c r="E35" s="87"/>
      <c r="F35" s="95"/>
      <c r="G35" s="86"/>
      <c r="H35" s="86"/>
      <c r="I35" s="86"/>
      <c r="J35" s="86"/>
      <c r="K35" s="87"/>
      <c r="L35" s="95"/>
    </row>
    <row r="36" spans="2:12" s="99" customFormat="1" x14ac:dyDescent="0.3">
      <c r="B36" s="91"/>
      <c r="C36" s="92"/>
      <c r="D36" s="93"/>
      <c r="E36" s="87"/>
      <c r="F36" s="95"/>
      <c r="G36" s="86"/>
      <c r="H36" s="86"/>
      <c r="I36" s="86"/>
      <c r="J36" s="86"/>
      <c r="K36" s="87"/>
      <c r="L36" s="95"/>
    </row>
    <row r="37" spans="2:12" s="99" customFormat="1" x14ac:dyDescent="0.3">
      <c r="B37" s="91"/>
      <c r="C37" s="92"/>
      <c r="D37" s="93"/>
      <c r="E37" s="87"/>
      <c r="F37" s="95"/>
      <c r="G37" s="86"/>
      <c r="H37" s="86"/>
      <c r="I37" s="86"/>
      <c r="J37" s="86"/>
      <c r="K37" s="87"/>
      <c r="L37" s="95"/>
    </row>
    <row r="38" spans="2:12" s="99" customFormat="1" x14ac:dyDescent="0.3">
      <c r="B38" s="91"/>
      <c r="C38" s="92"/>
      <c r="D38" s="93"/>
      <c r="E38" s="87"/>
      <c r="F38" s="95"/>
      <c r="G38" s="86"/>
      <c r="H38" s="86"/>
      <c r="I38" s="86"/>
      <c r="J38" s="86"/>
      <c r="K38" s="87"/>
      <c r="L38" s="95"/>
    </row>
    <row r="39" spans="2:12" s="99" customFormat="1" x14ac:dyDescent="0.3">
      <c r="B39" s="91"/>
      <c r="C39" s="92"/>
      <c r="D39" s="93"/>
      <c r="E39" s="87"/>
      <c r="F39" s="95"/>
      <c r="G39" s="86"/>
      <c r="H39" s="86"/>
      <c r="I39" s="86"/>
      <c r="J39" s="86"/>
      <c r="K39" s="87"/>
      <c r="L39" s="95"/>
    </row>
    <row r="40" spans="2:12" s="99" customFormat="1" x14ac:dyDescent="0.3">
      <c r="B40" s="91"/>
      <c r="C40" s="92"/>
      <c r="D40" s="93"/>
      <c r="E40" s="87"/>
      <c r="F40" s="95"/>
      <c r="G40" s="86"/>
      <c r="H40" s="86"/>
      <c r="I40" s="86"/>
      <c r="J40" s="86"/>
      <c r="K40" s="87"/>
      <c r="L40" s="95"/>
    </row>
    <row r="41" spans="2:12" s="99" customFormat="1" x14ac:dyDescent="0.3">
      <c r="B41" s="91"/>
      <c r="C41" s="92"/>
      <c r="D41" s="93"/>
      <c r="E41" s="87"/>
      <c r="F41" s="95"/>
      <c r="G41" s="86"/>
      <c r="H41" s="86"/>
      <c r="I41" s="86"/>
      <c r="J41" s="86"/>
      <c r="K41" s="87"/>
      <c r="L41" s="95"/>
    </row>
    <row r="42" spans="2:12" s="99" customFormat="1" x14ac:dyDescent="0.3">
      <c r="B42" s="91"/>
      <c r="C42" s="92"/>
      <c r="D42" s="93"/>
      <c r="E42" s="87"/>
      <c r="F42" s="95"/>
      <c r="G42" s="86"/>
      <c r="H42" s="86"/>
      <c r="I42" s="86"/>
      <c r="J42" s="86"/>
      <c r="K42" s="87"/>
      <c r="L42" s="95"/>
    </row>
    <row r="43" spans="2:12" s="99" customFormat="1" x14ac:dyDescent="0.3">
      <c r="B43" s="91"/>
      <c r="C43" s="92"/>
      <c r="D43" s="93"/>
      <c r="E43" s="87"/>
      <c r="F43" s="95"/>
      <c r="G43" s="86"/>
      <c r="H43" s="86"/>
      <c r="I43" s="86"/>
      <c r="J43" s="86"/>
      <c r="K43" s="87"/>
      <c r="L43" s="95"/>
    </row>
    <row r="44" spans="2:12" s="99" customFormat="1" x14ac:dyDescent="0.3">
      <c r="B44" s="91"/>
      <c r="C44" s="92"/>
      <c r="D44" s="93"/>
      <c r="E44" s="87"/>
      <c r="F44" s="95"/>
      <c r="G44" s="86"/>
      <c r="H44" s="86"/>
      <c r="I44" s="86"/>
      <c r="J44" s="86"/>
      <c r="K44" s="87"/>
      <c r="L44" s="95"/>
    </row>
    <row r="45" spans="2:12" s="99" customFormat="1" x14ac:dyDescent="0.3">
      <c r="B45" s="91"/>
      <c r="C45" s="92"/>
      <c r="D45" s="93"/>
      <c r="E45" s="87"/>
      <c r="F45" s="95"/>
      <c r="G45" s="86"/>
      <c r="H45" s="86"/>
      <c r="I45" s="86"/>
      <c r="J45" s="86"/>
      <c r="K45" s="87"/>
      <c r="L45" s="95"/>
    </row>
    <row r="46" spans="2:12" s="99" customFormat="1" x14ac:dyDescent="0.3">
      <c r="B46" s="91"/>
      <c r="C46" s="92"/>
      <c r="D46" s="93"/>
      <c r="E46" s="87"/>
      <c r="F46" s="95"/>
      <c r="G46" s="86"/>
      <c r="H46" s="86"/>
      <c r="I46" s="86"/>
      <c r="J46" s="86"/>
      <c r="K46" s="87"/>
      <c r="L46" s="95"/>
    </row>
    <row r="47" spans="2:12" s="99" customFormat="1" x14ac:dyDescent="0.3">
      <c r="B47" s="91"/>
      <c r="C47" s="92"/>
      <c r="D47" s="93"/>
      <c r="E47" s="87"/>
      <c r="F47" s="95"/>
      <c r="G47" s="86"/>
      <c r="H47" s="86"/>
      <c r="I47" s="86"/>
      <c r="J47" s="86"/>
      <c r="K47" s="87"/>
      <c r="L47" s="95"/>
    </row>
    <row r="48" spans="2:12" s="99" customFormat="1" x14ac:dyDescent="0.3">
      <c r="B48" s="91"/>
      <c r="C48" s="92"/>
      <c r="D48" s="93"/>
      <c r="E48" s="87"/>
      <c r="F48" s="95"/>
      <c r="G48" s="86"/>
      <c r="H48" s="86"/>
      <c r="I48" s="86"/>
      <c r="J48" s="86"/>
      <c r="K48" s="87"/>
      <c r="L48" s="95"/>
    </row>
    <row r="49" spans="2:12" s="99" customFormat="1" x14ac:dyDescent="0.3">
      <c r="B49" s="91"/>
      <c r="C49" s="92"/>
      <c r="D49" s="93"/>
      <c r="E49" s="87"/>
      <c r="F49" s="95"/>
      <c r="G49" s="86"/>
      <c r="H49" s="86"/>
      <c r="I49" s="86"/>
      <c r="J49" s="86"/>
      <c r="K49" s="87"/>
      <c r="L49" s="95"/>
    </row>
    <row r="50" spans="2:12" s="99" customFormat="1" x14ac:dyDescent="0.3">
      <c r="B50" s="91"/>
      <c r="C50" s="92"/>
      <c r="D50" s="93"/>
      <c r="E50" s="87"/>
      <c r="F50" s="95"/>
      <c r="G50" s="86"/>
      <c r="H50" s="86"/>
      <c r="I50" s="86"/>
      <c r="J50" s="86"/>
      <c r="K50" s="87"/>
      <c r="L50" s="95"/>
    </row>
    <row r="51" spans="2:12" s="99" customFormat="1" x14ac:dyDescent="0.3">
      <c r="B51" s="91"/>
      <c r="C51" s="92"/>
      <c r="D51" s="93"/>
      <c r="E51" s="87"/>
      <c r="F51" s="95"/>
      <c r="G51" s="86"/>
      <c r="H51" s="86"/>
      <c r="I51" s="86"/>
      <c r="J51" s="86"/>
      <c r="K51" s="87"/>
      <c r="L51" s="95"/>
    </row>
    <row r="52" spans="2:12" s="99" customFormat="1" x14ac:dyDescent="0.3">
      <c r="B52" s="91"/>
      <c r="C52" s="92"/>
      <c r="D52" s="93"/>
      <c r="E52" s="87"/>
      <c r="F52" s="95"/>
      <c r="G52" s="86"/>
      <c r="H52" s="86"/>
      <c r="I52" s="86"/>
      <c r="J52" s="86"/>
      <c r="K52" s="87"/>
      <c r="L52" s="95"/>
    </row>
    <row r="53" spans="2:12" s="99" customFormat="1" x14ac:dyDescent="0.3">
      <c r="B53" s="91"/>
      <c r="C53" s="92"/>
      <c r="D53" s="93"/>
      <c r="E53" s="87"/>
      <c r="F53" s="95"/>
      <c r="G53" s="86"/>
      <c r="H53" s="86"/>
      <c r="I53" s="86"/>
      <c r="J53" s="86"/>
      <c r="K53" s="86"/>
      <c r="L53" s="95"/>
    </row>
    <row r="54" spans="2:12" s="99" customFormat="1" x14ac:dyDescent="0.3">
      <c r="B54" s="97"/>
      <c r="C54" s="92"/>
      <c r="D54" s="93"/>
      <c r="E54" s="87"/>
      <c r="F54" s="95"/>
      <c r="G54" s="86"/>
      <c r="H54" s="86"/>
      <c r="I54" s="86"/>
      <c r="J54" s="86"/>
      <c r="K54" s="87"/>
      <c r="L54" s="95"/>
    </row>
    <row r="55" spans="2:12" s="99" customFormat="1" x14ac:dyDescent="0.3">
      <c r="B55" s="91"/>
      <c r="C55" s="92"/>
      <c r="D55" s="93"/>
      <c r="E55" s="87"/>
      <c r="F55" s="95"/>
      <c r="G55" s="86"/>
      <c r="H55" s="86"/>
      <c r="I55" s="86"/>
      <c r="J55" s="86"/>
      <c r="K55" s="87"/>
      <c r="L55" s="95"/>
    </row>
    <row r="56" spans="2:12" s="99" customFormat="1" x14ac:dyDescent="0.3">
      <c r="B56" s="91"/>
      <c r="C56" s="92"/>
      <c r="D56" s="93"/>
      <c r="E56" s="87"/>
      <c r="F56" s="95"/>
      <c r="G56" s="86"/>
      <c r="H56" s="86"/>
      <c r="I56" s="86"/>
      <c r="J56" s="86"/>
      <c r="K56" s="87"/>
      <c r="L56" s="95"/>
    </row>
    <row r="57" spans="2:12" s="99" customFormat="1" x14ac:dyDescent="0.3">
      <c r="B57" s="96"/>
      <c r="C57" s="92"/>
      <c r="D57" s="93"/>
      <c r="E57" s="87"/>
      <c r="F57" s="95"/>
      <c r="G57" s="86"/>
      <c r="H57" s="86"/>
      <c r="I57" s="86"/>
      <c r="J57" s="86"/>
      <c r="K57" s="87"/>
      <c r="L57" s="95"/>
    </row>
    <row r="58" spans="2:12" s="99" customFormat="1" x14ac:dyDescent="0.3">
      <c r="B58" s="96"/>
      <c r="C58" s="92"/>
      <c r="D58" s="93"/>
      <c r="E58" s="87"/>
      <c r="F58" s="95"/>
      <c r="G58" s="86"/>
      <c r="H58" s="86"/>
      <c r="I58" s="86"/>
      <c r="J58" s="86"/>
      <c r="K58" s="87"/>
      <c r="L58" s="95"/>
    </row>
    <row r="59" spans="2:12" s="99" customFormat="1" x14ac:dyDescent="0.3">
      <c r="B59" s="96"/>
      <c r="C59" s="92"/>
      <c r="D59" s="93"/>
      <c r="E59" s="87"/>
      <c r="F59" s="95"/>
      <c r="G59" s="86"/>
      <c r="H59" s="86"/>
      <c r="I59" s="86"/>
      <c r="J59" s="86"/>
      <c r="K59" s="87"/>
      <c r="L59" s="95"/>
    </row>
    <row r="60" spans="2:12" s="99" customFormat="1" x14ac:dyDescent="0.3">
      <c r="B60" s="96"/>
      <c r="C60" s="92"/>
      <c r="D60" s="93"/>
      <c r="E60" s="87"/>
      <c r="F60" s="95"/>
      <c r="G60" s="86"/>
      <c r="H60" s="86"/>
      <c r="I60" s="86"/>
      <c r="J60" s="86"/>
      <c r="K60" s="87"/>
      <c r="L60" s="95"/>
    </row>
    <row r="61" spans="2:12" s="99" customFormat="1" x14ac:dyDescent="0.3">
      <c r="B61" s="96"/>
      <c r="C61" s="92"/>
      <c r="D61" s="96"/>
      <c r="E61" s="94"/>
      <c r="F61" s="94"/>
      <c r="G61" s="96"/>
      <c r="H61" s="96"/>
      <c r="I61" s="96"/>
      <c r="J61" s="96"/>
      <c r="K61" s="96"/>
      <c r="L61" s="96"/>
    </row>
    <row r="62" spans="2:12" s="99" customFormat="1" x14ac:dyDescent="0.3">
      <c r="B62" s="100"/>
      <c r="C62" s="92"/>
      <c r="D62" s="93"/>
      <c r="E62" s="94"/>
      <c r="F62" s="95"/>
      <c r="G62" s="96"/>
      <c r="H62" s="96"/>
      <c r="I62" s="96"/>
      <c r="J62" s="86"/>
      <c r="K62" s="87"/>
      <c r="L62" s="95"/>
    </row>
    <row r="63" spans="2:12" s="99" customFormat="1" x14ac:dyDescent="0.3">
      <c r="B63" s="96"/>
      <c r="C63" s="92"/>
      <c r="D63" s="93"/>
      <c r="E63" s="94"/>
      <c r="F63" s="95"/>
      <c r="G63" s="96"/>
      <c r="H63" s="96"/>
      <c r="I63" s="96"/>
      <c r="J63" s="86"/>
      <c r="K63" s="87"/>
      <c r="L63" s="95"/>
    </row>
    <row r="64" spans="2:12" s="99" customFormat="1" x14ac:dyDescent="0.3">
      <c r="B64" s="96"/>
      <c r="C64" s="92"/>
      <c r="D64" s="93"/>
      <c r="E64" s="94"/>
      <c r="F64" s="95"/>
      <c r="G64" s="96"/>
      <c r="H64" s="96"/>
      <c r="I64" s="96"/>
      <c r="J64" s="86"/>
      <c r="K64" s="87"/>
      <c r="L64" s="95"/>
    </row>
    <row r="65" spans="2:12" s="99" customFormat="1" x14ac:dyDescent="0.3">
      <c r="B65" s="96"/>
      <c r="C65" s="92"/>
      <c r="D65" s="93"/>
      <c r="E65" s="94"/>
      <c r="F65" s="95"/>
      <c r="G65" s="96"/>
      <c r="H65" s="96"/>
      <c r="I65" s="96"/>
      <c r="J65" s="86"/>
      <c r="K65" s="87"/>
      <c r="L65" s="95"/>
    </row>
    <row r="66" spans="2:12" s="102" customFormat="1" x14ac:dyDescent="0.3">
      <c r="B66" s="82"/>
      <c r="C66" s="18"/>
      <c r="D66" s="19"/>
      <c r="E66" s="83"/>
      <c r="F66" s="85"/>
      <c r="G66" s="2"/>
      <c r="H66" s="2"/>
      <c r="I66" s="2"/>
      <c r="J66" s="101"/>
      <c r="K66" s="87"/>
      <c r="L66" s="95"/>
    </row>
    <row r="67" spans="2:12" s="102" customFormat="1" x14ac:dyDescent="0.3">
      <c r="B67" s="82"/>
      <c r="C67" s="82"/>
      <c r="D67" s="82"/>
      <c r="E67" s="83"/>
      <c r="F67" s="83"/>
      <c r="G67" s="2"/>
      <c r="H67" s="2"/>
      <c r="I67" s="2"/>
      <c r="J67" s="82"/>
      <c r="K67" s="82"/>
      <c r="L67" s="96"/>
    </row>
    <row r="68" spans="2:12" s="102" customFormat="1" x14ac:dyDescent="0.3">
      <c r="B68" s="103"/>
      <c r="C68" s="18"/>
      <c r="D68" s="19"/>
      <c r="E68" s="83"/>
      <c r="F68" s="83"/>
      <c r="G68" s="2"/>
      <c r="H68" s="2"/>
      <c r="I68" s="2"/>
      <c r="J68" s="101"/>
      <c r="K68" s="87"/>
      <c r="L68" s="95"/>
    </row>
    <row r="69" spans="2:12" s="102" customFormat="1" x14ac:dyDescent="0.3">
      <c r="B69" s="82"/>
      <c r="C69" s="18"/>
      <c r="D69" s="19"/>
      <c r="E69" s="83"/>
      <c r="F69" s="83"/>
      <c r="G69" s="2"/>
      <c r="H69" s="2"/>
      <c r="I69" s="2"/>
      <c r="J69" s="101"/>
      <c r="K69" s="87"/>
      <c r="L69" s="95"/>
    </row>
    <row r="70" spans="2:12" s="102" customFormat="1" x14ac:dyDescent="0.3">
      <c r="B70" s="82"/>
      <c r="C70" s="18"/>
      <c r="D70" s="19"/>
      <c r="E70" s="83"/>
      <c r="F70" s="83"/>
      <c r="G70" s="2"/>
      <c r="H70" s="2"/>
      <c r="I70" s="2"/>
      <c r="J70" s="101"/>
      <c r="K70" s="87"/>
      <c r="L70" s="95"/>
    </row>
    <row r="71" spans="2:12" s="102" customFormat="1" x14ac:dyDescent="0.3">
      <c r="B71" s="82"/>
      <c r="C71" s="18"/>
      <c r="D71" s="19"/>
      <c r="E71" s="83"/>
      <c r="F71" s="83"/>
      <c r="G71" s="2"/>
      <c r="H71" s="2"/>
      <c r="I71" s="2"/>
      <c r="J71" s="101"/>
      <c r="K71" s="87"/>
      <c r="L71" s="95"/>
    </row>
    <row r="72" spans="2:12" s="102" customFormat="1" x14ac:dyDescent="0.3">
      <c r="B72" s="82"/>
      <c r="C72" s="18"/>
      <c r="D72" s="19"/>
      <c r="E72" s="83"/>
      <c r="F72" s="83"/>
      <c r="G72" s="2"/>
      <c r="H72" s="2"/>
      <c r="I72" s="2"/>
      <c r="J72" s="101"/>
      <c r="K72" s="87"/>
      <c r="L72" s="95"/>
    </row>
    <row r="73" spans="2:12" s="102" customFormat="1" x14ac:dyDescent="0.3">
      <c r="B73" s="82"/>
      <c r="C73" s="18"/>
      <c r="D73" s="19"/>
      <c r="E73" s="83"/>
      <c r="F73" s="83"/>
      <c r="G73" s="2"/>
      <c r="H73" s="2"/>
      <c r="I73" s="2"/>
      <c r="J73" s="101"/>
      <c r="K73" s="87"/>
      <c r="L73" s="95"/>
    </row>
    <row r="74" spans="2:12" s="102" customFormat="1" x14ac:dyDescent="0.3">
      <c r="B74" s="82"/>
      <c r="C74" s="18"/>
      <c r="D74" s="19"/>
      <c r="E74" s="83"/>
      <c r="F74" s="83"/>
      <c r="G74" s="2"/>
      <c r="H74" s="2"/>
      <c r="I74" s="2"/>
      <c r="J74" s="101"/>
      <c r="K74" s="87"/>
      <c r="L74" s="95"/>
    </row>
    <row r="75" spans="2:12" s="102" customFormat="1" x14ac:dyDescent="0.3">
      <c r="B75" s="82"/>
      <c r="C75" s="18"/>
      <c r="D75" s="19"/>
      <c r="E75" s="83"/>
      <c r="F75" s="83"/>
      <c r="G75" s="2"/>
      <c r="H75" s="2"/>
      <c r="I75" s="2"/>
      <c r="J75" s="101"/>
      <c r="K75" s="87"/>
      <c r="L75" s="95"/>
    </row>
    <row r="76" spans="2:12" s="102" customFormat="1" x14ac:dyDescent="0.3">
      <c r="B76" s="82"/>
      <c r="C76" s="18"/>
      <c r="D76" s="19"/>
      <c r="E76" s="83"/>
      <c r="F76" s="83"/>
      <c r="G76" s="2"/>
      <c r="H76" s="2"/>
      <c r="I76" s="2"/>
      <c r="J76" s="101"/>
      <c r="K76" s="87"/>
      <c r="L76" s="95"/>
    </row>
    <row r="77" spans="2:12" s="102" customFormat="1" x14ac:dyDescent="0.3">
      <c r="B77" s="82"/>
      <c r="C77" s="18"/>
      <c r="D77" s="19"/>
      <c r="E77" s="83"/>
      <c r="F77" s="83"/>
      <c r="G77" s="2"/>
      <c r="H77" s="2"/>
      <c r="I77" s="2"/>
      <c r="J77" s="101"/>
      <c r="K77" s="87"/>
      <c r="L77" s="95"/>
    </row>
    <row r="78" spans="2:12" s="102" customFormat="1" x14ac:dyDescent="0.3">
      <c r="B78" s="82"/>
      <c r="C78" s="18"/>
      <c r="D78" s="19"/>
      <c r="E78" s="83"/>
      <c r="F78" s="83"/>
      <c r="G78" s="2"/>
      <c r="H78" s="2"/>
      <c r="I78" s="2"/>
      <c r="J78" s="101"/>
      <c r="K78" s="87"/>
      <c r="L78" s="95"/>
    </row>
    <row r="79" spans="2:12" s="102" customFormat="1" x14ac:dyDescent="0.3">
      <c r="B79" s="82"/>
      <c r="C79" s="82"/>
      <c r="D79" s="82"/>
      <c r="E79" s="83"/>
      <c r="F79" s="83"/>
      <c r="G79" s="2"/>
      <c r="H79" s="2"/>
      <c r="I79" s="2"/>
      <c r="J79" s="82"/>
      <c r="K79" s="82"/>
      <c r="L79" s="96"/>
    </row>
  </sheetData>
  <sheetProtection algorithmName="SHA-512" hashValue="FjGLyLvIDgWL2QN8A+ef+RMXt/d8Qych5g3sSx7Y1A7iCrWQZSxCZBiRUb+9yqjLn6lWq2OXjNmemcoeEduoMQ==" saltValue="aGV/8IHsK9LdPBnc+XjoMQ==" spinCount="100000" sheet="1" objects="1" scenarios="1"/>
  <phoneticPr fontId="6" type="noConversion"/>
  <conditionalFormatting sqref="D1:D1048576">
    <cfRule type="cellIs" dxfId="62" priority="10" operator="equal">
      <formula>"N"</formula>
    </cfRule>
    <cfRule type="cellIs" dxfId="61" priority="11" operator="equal">
      <formula>"Y"</formula>
    </cfRule>
  </conditionalFormatting>
  <conditionalFormatting sqref="K1:K1048576">
    <cfRule type="cellIs" dxfId="60" priority="3" operator="equal">
      <formula>"No Error"</formula>
    </cfRule>
    <cfRule type="cellIs" dxfId="59" priority="4" operator="equal">
      <formula>"Cosmetic"</formula>
    </cfRule>
    <cfRule type="cellIs" dxfId="58" priority="5" operator="equal">
      <formula>"Test Blocking"</formula>
    </cfRule>
    <cfRule type="cellIs" dxfId="57" priority="6" operator="equal">
      <formula>"Minor"</formula>
    </cfRule>
    <cfRule type="cellIs" dxfId="56" priority="7" operator="equal">
      <formula>"Major"</formula>
    </cfRule>
    <cfRule type="cellIs" dxfId="55" priority="8" operator="equal">
      <formula>"Blocking"</formula>
    </cfRule>
  </conditionalFormatting>
  <conditionalFormatting sqref="J1:J1048576">
    <cfRule type="cellIs" dxfId="54" priority="1" operator="equal">
      <formula>"NOk"</formula>
    </cfRule>
    <cfRule type="cellIs" dxfId="53" priority="2" operator="equal">
      <formula>"Ok"</formula>
    </cfRule>
    <cfRule type="cellIs" dxfId="52" priority="9" operator="equal">
      <formula>"Not Started"</formula>
    </cfRule>
  </conditionalFormatting>
  <dataValidations count="2">
    <dataValidation type="list" allowBlank="1" showErrorMessage="1" errorTitle="Mogelijkheden" error="Kies een van de gedefinieerde waarden" promptTitle="Status" prompt="Akkoord_x000a_Niet akkoord_x000a_Akkoord met voorbehoud_x000a_Vervallen_x000a_" sqref="K62:K66 K68:K78 K31:K52 K54:K60 K11:K29 K3:K9" xr:uid="{00000000-0002-0000-0100-000000000000}">
      <formula1>"Make a choice, Cosmetic, Minor, Major, Blocking, Test blocking, No error"</formula1>
    </dataValidation>
    <dataValidation type="list" allowBlank="1" showErrorMessage="1" errorTitle="Invalid" error="Select Y or N" sqref="D3:D9 D11:D13 D15:D17" xr:uid="{65913BB3-D8FE-4325-B957-469F5DC20FDD}">
      <formula1>"Y,N"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47"/>
  <sheetViews>
    <sheetView workbookViewId="0">
      <pane xSplit="1" ySplit="2" topLeftCell="B3" activePane="bottomRight" state="frozen"/>
      <selection activeCell="E23" sqref="E23"/>
      <selection pane="topRight" activeCell="E23" sqref="E23"/>
      <selection pane="bottomLeft" activeCell="E23" sqref="E23"/>
      <selection pane="bottomRight" activeCell="B2" sqref="B2"/>
    </sheetView>
  </sheetViews>
  <sheetFormatPr defaultColWidth="8.6640625" defaultRowHeight="14.4" x14ac:dyDescent="0.25"/>
  <cols>
    <col min="1" max="1" width="1.6640625" style="10" customWidth="1"/>
    <col min="2" max="2" width="20.33203125" style="119" bestFit="1" customWidth="1"/>
    <col min="3" max="3" width="7.6640625" style="6" customWidth="1"/>
    <col min="4" max="4" width="11.5546875" style="7" bestFit="1" customWidth="1"/>
    <col min="5" max="5" width="70.6640625" style="8" customWidth="1"/>
    <col min="6" max="6" width="15.109375" style="1" bestFit="1" customWidth="1"/>
    <col min="7" max="7" width="17.21875" style="1" bestFit="1" customWidth="1"/>
    <col min="8" max="9" width="10.6640625" style="2" customWidth="1"/>
    <col min="10" max="10" width="11.5546875" style="1" customWidth="1"/>
    <col min="11" max="11" width="15.6640625" style="2" customWidth="1"/>
    <col min="12" max="12" width="55.6640625" style="9" customWidth="1"/>
    <col min="13" max="16384" width="8.6640625" style="10"/>
  </cols>
  <sheetData>
    <row r="1" spans="2:12" ht="9" customHeight="1" thickBot="1" x14ac:dyDescent="0.3"/>
    <row r="2" spans="2:12" s="17" customFormat="1" ht="25.8" thickBot="1" x14ac:dyDescent="0.25">
      <c r="B2" s="12" t="s">
        <v>0</v>
      </c>
      <c r="C2" s="13" t="s">
        <v>61</v>
      </c>
      <c r="D2" s="14" t="s">
        <v>3</v>
      </c>
      <c r="E2" s="15" t="s">
        <v>0</v>
      </c>
      <c r="F2" s="3" t="s">
        <v>1</v>
      </c>
      <c r="G2" s="3" t="s">
        <v>2</v>
      </c>
      <c r="H2" s="3" t="s">
        <v>71</v>
      </c>
      <c r="I2" s="3" t="s">
        <v>72</v>
      </c>
      <c r="J2" s="3" t="s">
        <v>15</v>
      </c>
      <c r="K2" s="3" t="s">
        <v>73</v>
      </c>
      <c r="L2" s="16" t="s">
        <v>62</v>
      </c>
    </row>
    <row r="3" spans="2:12" ht="13.2" x14ac:dyDescent="0.25">
      <c r="B3" s="68" t="s">
        <v>143</v>
      </c>
      <c r="C3" s="69" t="s">
        <v>18</v>
      </c>
      <c r="D3" s="104" t="s">
        <v>4</v>
      </c>
      <c r="E3" s="70" t="s">
        <v>96</v>
      </c>
      <c r="F3" s="120" t="s">
        <v>5</v>
      </c>
      <c r="G3" s="50"/>
      <c r="H3" s="49"/>
      <c r="I3" s="48"/>
      <c r="J3" s="72" t="str">
        <f>IF(D3="Y",IF(G3="","Not Started",IF(F3=G3,"Ok","NOk")),"NA")</f>
        <v>Not Started</v>
      </c>
      <c r="K3" s="105" t="s">
        <v>74</v>
      </c>
      <c r="L3" s="106"/>
    </row>
    <row r="4" spans="2:12" ht="13.2" x14ac:dyDescent="0.25">
      <c r="B4" s="73"/>
      <c r="C4" s="18" t="s">
        <v>19</v>
      </c>
      <c r="D4" s="107" t="s">
        <v>4</v>
      </c>
      <c r="E4" s="20" t="s">
        <v>97</v>
      </c>
      <c r="F4" s="21" t="s">
        <v>5</v>
      </c>
      <c r="G4" s="55"/>
      <c r="H4" s="108"/>
      <c r="I4" s="54"/>
      <c r="J4" s="22" t="str">
        <f t="shared" ref="J4:J26" si="0">IF(D4="Y",IF(G4="","Not Started",IF(F4=G4,"Ok","NOk")),"NA")</f>
        <v>Not Started</v>
      </c>
      <c r="K4" s="30" t="s">
        <v>74</v>
      </c>
      <c r="L4" s="109"/>
    </row>
    <row r="5" spans="2:12" ht="13.2" x14ac:dyDescent="0.25">
      <c r="B5" s="73"/>
      <c r="C5" s="18" t="s">
        <v>20</v>
      </c>
      <c r="D5" s="107" t="s">
        <v>4</v>
      </c>
      <c r="E5" s="20" t="s">
        <v>98</v>
      </c>
      <c r="F5" s="21" t="s">
        <v>5</v>
      </c>
      <c r="G5" s="55"/>
      <c r="H5" s="108"/>
      <c r="I5" s="54"/>
      <c r="J5" s="22" t="str">
        <f t="shared" si="0"/>
        <v>Not Started</v>
      </c>
      <c r="K5" s="30" t="s">
        <v>74</v>
      </c>
      <c r="L5" s="109"/>
    </row>
    <row r="6" spans="2:12" ht="13.2" x14ac:dyDescent="0.25">
      <c r="B6" s="75"/>
      <c r="C6" s="18" t="s">
        <v>21</v>
      </c>
      <c r="D6" s="107" t="s">
        <v>4</v>
      </c>
      <c r="E6" s="20" t="s">
        <v>99</v>
      </c>
      <c r="F6" s="21" t="s">
        <v>5</v>
      </c>
      <c r="G6" s="55"/>
      <c r="H6" s="108"/>
      <c r="I6" s="54"/>
      <c r="J6" s="22" t="str">
        <f t="shared" si="0"/>
        <v>Not Started</v>
      </c>
      <c r="K6" s="30" t="s">
        <v>74</v>
      </c>
      <c r="L6" s="109"/>
    </row>
    <row r="7" spans="2:12" ht="13.2" x14ac:dyDescent="0.25">
      <c r="B7" s="75"/>
      <c r="C7" s="18" t="s">
        <v>22</v>
      </c>
      <c r="D7" s="107" t="s">
        <v>4</v>
      </c>
      <c r="E7" s="20" t="s">
        <v>100</v>
      </c>
      <c r="F7" s="21" t="s">
        <v>5</v>
      </c>
      <c r="G7" s="55"/>
      <c r="H7" s="108"/>
      <c r="I7" s="54"/>
      <c r="J7" s="22" t="str">
        <f t="shared" si="0"/>
        <v>Not Started</v>
      </c>
      <c r="K7" s="30" t="s">
        <v>74</v>
      </c>
      <c r="L7" s="109"/>
    </row>
    <row r="8" spans="2:12" ht="13.2" x14ac:dyDescent="0.25">
      <c r="B8" s="75"/>
      <c r="C8" s="18" t="s">
        <v>23</v>
      </c>
      <c r="D8" s="107" t="s">
        <v>4</v>
      </c>
      <c r="E8" s="20" t="s">
        <v>101</v>
      </c>
      <c r="F8" s="21" t="s">
        <v>5</v>
      </c>
      <c r="G8" s="55"/>
      <c r="H8" s="108"/>
      <c r="I8" s="54"/>
      <c r="J8" s="22" t="str">
        <f t="shared" si="0"/>
        <v>Not Started</v>
      </c>
      <c r="K8" s="30" t="s">
        <v>74</v>
      </c>
      <c r="L8" s="109"/>
    </row>
    <row r="9" spans="2:12" ht="13.2" x14ac:dyDescent="0.25">
      <c r="B9" s="75"/>
      <c r="C9" s="18" t="s">
        <v>24</v>
      </c>
      <c r="D9" s="107" t="s">
        <v>4</v>
      </c>
      <c r="E9" s="20" t="s">
        <v>103</v>
      </c>
      <c r="F9" s="21" t="s">
        <v>5</v>
      </c>
      <c r="G9" s="55"/>
      <c r="H9" s="108"/>
      <c r="I9" s="54"/>
      <c r="J9" s="22" t="str">
        <f t="shared" si="0"/>
        <v>Not Started</v>
      </c>
      <c r="K9" s="30" t="s">
        <v>74</v>
      </c>
      <c r="L9" s="109"/>
    </row>
    <row r="10" spans="2:12" ht="13.2" x14ac:dyDescent="0.25">
      <c r="B10" s="75"/>
      <c r="C10" s="18" t="s">
        <v>25</v>
      </c>
      <c r="D10" s="107" t="s">
        <v>4</v>
      </c>
      <c r="E10" s="20" t="s">
        <v>102</v>
      </c>
      <c r="F10" s="21" t="s">
        <v>5</v>
      </c>
      <c r="G10" s="55"/>
      <c r="H10" s="108"/>
      <c r="I10" s="54"/>
      <c r="J10" s="22" t="str">
        <f t="shared" si="0"/>
        <v>Not Started</v>
      </c>
      <c r="K10" s="30" t="s">
        <v>74</v>
      </c>
      <c r="L10" s="109"/>
    </row>
    <row r="11" spans="2:12" ht="26.4" x14ac:dyDescent="0.25">
      <c r="B11" s="75"/>
      <c r="C11" s="18" t="s">
        <v>26</v>
      </c>
      <c r="D11" s="107" t="s">
        <v>17</v>
      </c>
      <c r="E11" s="20" t="s">
        <v>104</v>
      </c>
      <c r="F11" s="21" t="s">
        <v>5</v>
      </c>
      <c r="G11" s="55"/>
      <c r="H11" s="108"/>
      <c r="I11" s="54"/>
      <c r="J11" s="22" t="str">
        <f t="shared" si="0"/>
        <v>NA</v>
      </c>
      <c r="K11" s="30" t="s">
        <v>74</v>
      </c>
      <c r="L11" s="110" t="s">
        <v>105</v>
      </c>
    </row>
    <row r="12" spans="2:12" ht="13.2" x14ac:dyDescent="0.25">
      <c r="B12" s="75"/>
      <c r="C12" s="18" t="s">
        <v>27</v>
      </c>
      <c r="D12" s="107" t="s">
        <v>4</v>
      </c>
      <c r="E12" s="20" t="s">
        <v>106</v>
      </c>
      <c r="F12" s="21" t="s">
        <v>5</v>
      </c>
      <c r="G12" s="55"/>
      <c r="H12" s="108"/>
      <c r="I12" s="54"/>
      <c r="J12" s="22" t="str">
        <f t="shared" si="0"/>
        <v>Not Started</v>
      </c>
      <c r="K12" s="30" t="s">
        <v>74</v>
      </c>
      <c r="L12" s="109"/>
    </row>
    <row r="13" spans="2:12" ht="13.2" x14ac:dyDescent="0.25">
      <c r="B13" s="75"/>
      <c r="C13" s="18" t="s">
        <v>28</v>
      </c>
      <c r="D13" s="107" t="s">
        <v>4</v>
      </c>
      <c r="E13" s="20" t="s">
        <v>107</v>
      </c>
      <c r="F13" s="21" t="s">
        <v>5</v>
      </c>
      <c r="G13" s="55"/>
      <c r="H13" s="108"/>
      <c r="I13" s="54"/>
      <c r="J13" s="22" t="str">
        <f t="shared" si="0"/>
        <v>Not Started</v>
      </c>
      <c r="K13" s="30" t="s">
        <v>74</v>
      </c>
      <c r="L13" s="109"/>
    </row>
    <row r="14" spans="2:12" ht="13.2" x14ac:dyDescent="0.25">
      <c r="B14" s="75"/>
      <c r="C14" s="18" t="s">
        <v>29</v>
      </c>
      <c r="D14" s="107" t="s">
        <v>4</v>
      </c>
      <c r="E14" s="20" t="s">
        <v>108</v>
      </c>
      <c r="F14" s="21" t="s">
        <v>5</v>
      </c>
      <c r="G14" s="55"/>
      <c r="H14" s="108"/>
      <c r="I14" s="54"/>
      <c r="J14" s="22" t="str">
        <f t="shared" si="0"/>
        <v>Not Started</v>
      </c>
      <c r="K14" s="30" t="s">
        <v>74</v>
      </c>
      <c r="L14" s="109"/>
    </row>
    <row r="15" spans="2:12" ht="13.2" x14ac:dyDescent="0.25">
      <c r="B15" s="75"/>
      <c r="C15" s="18" t="s">
        <v>30</v>
      </c>
      <c r="D15" s="107" t="s">
        <v>4</v>
      </c>
      <c r="E15" s="20" t="s">
        <v>109</v>
      </c>
      <c r="F15" s="21" t="s">
        <v>5</v>
      </c>
      <c r="G15" s="55"/>
      <c r="H15" s="108"/>
      <c r="I15" s="54"/>
      <c r="J15" s="22" t="str">
        <f t="shared" si="0"/>
        <v>Not Started</v>
      </c>
      <c r="K15" s="30" t="s">
        <v>74</v>
      </c>
      <c r="L15" s="109"/>
    </row>
    <row r="16" spans="2:12" ht="13.2" x14ac:dyDescent="0.25">
      <c r="B16" s="75"/>
      <c r="C16" s="18" t="s">
        <v>31</v>
      </c>
      <c r="D16" s="107" t="s">
        <v>4</v>
      </c>
      <c r="E16" s="20" t="s">
        <v>110</v>
      </c>
      <c r="F16" s="21" t="s">
        <v>5</v>
      </c>
      <c r="G16" s="55"/>
      <c r="H16" s="108"/>
      <c r="I16" s="54"/>
      <c r="J16" s="22" t="str">
        <f t="shared" si="0"/>
        <v>Not Started</v>
      </c>
      <c r="K16" s="30" t="s">
        <v>74</v>
      </c>
      <c r="L16" s="109"/>
    </row>
    <row r="17" spans="2:12" ht="13.2" x14ac:dyDescent="0.25">
      <c r="B17" s="75"/>
      <c r="C17" s="18" t="s">
        <v>32</v>
      </c>
      <c r="D17" s="107" t="s">
        <v>4</v>
      </c>
      <c r="E17" s="20" t="s">
        <v>111</v>
      </c>
      <c r="F17" s="21" t="s">
        <v>5</v>
      </c>
      <c r="G17" s="55"/>
      <c r="H17" s="108"/>
      <c r="I17" s="54"/>
      <c r="J17" s="22" t="str">
        <f t="shared" si="0"/>
        <v>Not Started</v>
      </c>
      <c r="K17" s="30" t="s">
        <v>74</v>
      </c>
      <c r="L17" s="109"/>
    </row>
    <row r="18" spans="2:12" ht="13.2" x14ac:dyDescent="0.25">
      <c r="B18" s="75"/>
      <c r="C18" s="18" t="s">
        <v>33</v>
      </c>
      <c r="D18" s="107" t="s">
        <v>4</v>
      </c>
      <c r="E18" s="20" t="s">
        <v>112</v>
      </c>
      <c r="F18" s="21" t="s">
        <v>5</v>
      </c>
      <c r="G18" s="55"/>
      <c r="H18" s="108"/>
      <c r="I18" s="54"/>
      <c r="J18" s="22" t="str">
        <f t="shared" si="0"/>
        <v>Not Started</v>
      </c>
      <c r="K18" s="30" t="s">
        <v>74</v>
      </c>
      <c r="L18" s="109"/>
    </row>
    <row r="19" spans="2:12" ht="13.2" x14ac:dyDescent="0.25">
      <c r="B19" s="75"/>
      <c r="C19" s="18" t="s">
        <v>34</v>
      </c>
      <c r="D19" s="107" t="s">
        <v>4</v>
      </c>
      <c r="E19" s="20" t="s">
        <v>113</v>
      </c>
      <c r="F19" s="21" t="s">
        <v>5</v>
      </c>
      <c r="G19" s="55"/>
      <c r="H19" s="108"/>
      <c r="I19" s="54"/>
      <c r="J19" s="22" t="str">
        <f t="shared" si="0"/>
        <v>Not Started</v>
      </c>
      <c r="K19" s="30" t="s">
        <v>74</v>
      </c>
      <c r="L19" s="109"/>
    </row>
    <row r="20" spans="2:12" ht="13.2" x14ac:dyDescent="0.25">
      <c r="B20" s="75"/>
      <c r="C20" s="18" t="s">
        <v>35</v>
      </c>
      <c r="D20" s="107" t="s">
        <v>4</v>
      </c>
      <c r="E20" s="20" t="s">
        <v>114</v>
      </c>
      <c r="F20" s="21" t="s">
        <v>5</v>
      </c>
      <c r="G20" s="55"/>
      <c r="H20" s="108"/>
      <c r="I20" s="54"/>
      <c r="J20" s="22" t="str">
        <f t="shared" ref="J20:J23" si="1">IF(D20="Y",IF(G20="","Not Started",IF(F20=G20,"Ok","NOk")),"NA")</f>
        <v>Not Started</v>
      </c>
      <c r="K20" s="30" t="s">
        <v>74</v>
      </c>
      <c r="L20" s="109"/>
    </row>
    <row r="21" spans="2:12" ht="13.2" x14ac:dyDescent="0.25">
      <c r="B21" s="75"/>
      <c r="C21" s="18" t="s">
        <v>128</v>
      </c>
      <c r="D21" s="107" t="s">
        <v>4</v>
      </c>
      <c r="E21" s="20" t="s">
        <v>130</v>
      </c>
      <c r="F21" s="21" t="s">
        <v>5</v>
      </c>
      <c r="G21" s="55"/>
      <c r="H21" s="108"/>
      <c r="I21" s="54"/>
      <c r="J21" s="22" t="str">
        <f t="shared" si="1"/>
        <v>Not Started</v>
      </c>
      <c r="K21" s="30" t="s">
        <v>74</v>
      </c>
      <c r="L21" s="109"/>
    </row>
    <row r="22" spans="2:12" ht="13.2" x14ac:dyDescent="0.25">
      <c r="B22" s="75"/>
      <c r="C22" s="18" t="s">
        <v>129</v>
      </c>
      <c r="D22" s="107" t="s">
        <v>4</v>
      </c>
      <c r="E22" s="20" t="s">
        <v>131</v>
      </c>
      <c r="F22" s="21" t="s">
        <v>5</v>
      </c>
      <c r="G22" s="55"/>
      <c r="H22" s="108"/>
      <c r="I22" s="54"/>
      <c r="J22" s="22" t="str">
        <f t="shared" si="1"/>
        <v>Not Started</v>
      </c>
      <c r="K22" s="30" t="s">
        <v>74</v>
      </c>
      <c r="L22" s="109"/>
    </row>
    <row r="23" spans="2:12" ht="13.2" x14ac:dyDescent="0.25">
      <c r="B23" s="75"/>
      <c r="C23" s="18" t="s">
        <v>132</v>
      </c>
      <c r="D23" s="107" t="s">
        <v>4</v>
      </c>
      <c r="E23" s="20" t="s">
        <v>134</v>
      </c>
      <c r="F23" s="21" t="s">
        <v>5</v>
      </c>
      <c r="G23" s="55"/>
      <c r="H23" s="108"/>
      <c r="I23" s="54"/>
      <c r="J23" s="22" t="str">
        <f t="shared" si="1"/>
        <v>Not Started</v>
      </c>
      <c r="K23" s="30" t="s">
        <v>74</v>
      </c>
      <c r="L23" s="109"/>
    </row>
    <row r="24" spans="2:12" ht="13.2" x14ac:dyDescent="0.25">
      <c r="B24" s="121"/>
      <c r="C24" s="23" t="s">
        <v>133</v>
      </c>
      <c r="D24" s="107" t="s">
        <v>4</v>
      </c>
      <c r="E24" s="24" t="s">
        <v>135</v>
      </c>
      <c r="F24" s="25" t="s">
        <v>5</v>
      </c>
      <c r="G24" s="111"/>
      <c r="H24" s="112"/>
      <c r="I24" s="113"/>
      <c r="J24" s="26" t="str">
        <f t="shared" si="0"/>
        <v>Not Started</v>
      </c>
      <c r="K24" s="30" t="s">
        <v>74</v>
      </c>
      <c r="L24" s="114"/>
    </row>
    <row r="25" spans="2:12" ht="13.2" x14ac:dyDescent="0.25">
      <c r="B25" s="122"/>
      <c r="C25" s="123"/>
      <c r="D25" s="124"/>
      <c r="E25" s="125"/>
      <c r="F25" s="126"/>
      <c r="G25" s="127"/>
      <c r="H25" s="127"/>
      <c r="I25" s="127"/>
      <c r="J25" s="127"/>
      <c r="K25" s="127"/>
      <c r="L25" s="128"/>
    </row>
    <row r="26" spans="2:12" ht="13.2" x14ac:dyDescent="0.25">
      <c r="B26" s="73" t="s">
        <v>127</v>
      </c>
      <c r="C26" s="18" t="s">
        <v>36</v>
      </c>
      <c r="D26" s="107" t="s">
        <v>4</v>
      </c>
      <c r="E26" s="20" t="s">
        <v>118</v>
      </c>
      <c r="F26" s="101" t="s">
        <v>5</v>
      </c>
      <c r="G26" s="115"/>
      <c r="H26" s="54"/>
      <c r="I26" s="55"/>
      <c r="J26" s="29" t="str">
        <f t="shared" si="0"/>
        <v>Not Started</v>
      </c>
      <c r="K26" s="30" t="s">
        <v>74</v>
      </c>
      <c r="L26" s="57"/>
    </row>
    <row r="27" spans="2:12" ht="13.2" x14ac:dyDescent="0.25">
      <c r="B27" s="75"/>
      <c r="C27" s="18" t="s">
        <v>37</v>
      </c>
      <c r="D27" s="107" t="s">
        <v>4</v>
      </c>
      <c r="E27" s="20" t="s">
        <v>119</v>
      </c>
      <c r="F27" s="101" t="s">
        <v>5</v>
      </c>
      <c r="G27" s="115"/>
      <c r="H27" s="54"/>
      <c r="I27" s="55"/>
      <c r="J27" s="22" t="str">
        <f t="shared" ref="J27:J33" si="2">IF(D27="Y",IF(G27="","Not Started",IF(F27=G27,"Ok","NOk")),"NA")</f>
        <v>Not Started</v>
      </c>
      <c r="K27" s="30" t="s">
        <v>74</v>
      </c>
      <c r="L27" s="57"/>
    </row>
    <row r="28" spans="2:12" ht="13.2" x14ac:dyDescent="0.25">
      <c r="B28" s="75"/>
      <c r="C28" s="18" t="s">
        <v>38</v>
      </c>
      <c r="D28" s="107" t="s">
        <v>4</v>
      </c>
      <c r="E28" s="20" t="s">
        <v>160</v>
      </c>
      <c r="F28" s="101" t="s">
        <v>5</v>
      </c>
      <c r="G28" s="115"/>
      <c r="H28" s="54"/>
      <c r="I28" s="55"/>
      <c r="J28" s="22" t="str">
        <f t="shared" si="2"/>
        <v>Not Started</v>
      </c>
      <c r="K28" s="30" t="s">
        <v>74</v>
      </c>
      <c r="L28" s="57"/>
    </row>
    <row r="29" spans="2:12" ht="13.2" x14ac:dyDescent="0.25">
      <c r="B29" s="75"/>
      <c r="C29" s="18" t="s">
        <v>39</v>
      </c>
      <c r="D29" s="107" t="s">
        <v>4</v>
      </c>
      <c r="E29" s="20" t="s">
        <v>161</v>
      </c>
      <c r="F29" s="101" t="s">
        <v>5</v>
      </c>
      <c r="G29" s="115"/>
      <c r="H29" s="54"/>
      <c r="I29" s="55"/>
      <c r="J29" s="22" t="str">
        <f t="shared" si="2"/>
        <v>Not Started</v>
      </c>
      <c r="K29" s="30" t="s">
        <v>74</v>
      </c>
      <c r="L29" s="57"/>
    </row>
    <row r="30" spans="2:12" ht="13.2" x14ac:dyDescent="0.25">
      <c r="B30" s="75"/>
      <c r="C30" s="18" t="s">
        <v>40</v>
      </c>
      <c r="D30" s="107" t="s">
        <v>4</v>
      </c>
      <c r="E30" s="20" t="s">
        <v>115</v>
      </c>
      <c r="F30" s="101" t="s">
        <v>5</v>
      </c>
      <c r="G30" s="115"/>
      <c r="H30" s="54"/>
      <c r="I30" s="55"/>
      <c r="J30" s="22" t="str">
        <f t="shared" si="2"/>
        <v>Not Started</v>
      </c>
      <c r="K30" s="30" t="s">
        <v>74</v>
      </c>
      <c r="L30" s="57"/>
    </row>
    <row r="31" spans="2:12" ht="13.2" x14ac:dyDescent="0.25">
      <c r="B31" s="75"/>
      <c r="C31" s="18" t="s">
        <v>41</v>
      </c>
      <c r="D31" s="107" t="s">
        <v>4</v>
      </c>
      <c r="E31" s="20" t="s">
        <v>116</v>
      </c>
      <c r="F31" s="101" t="s">
        <v>5</v>
      </c>
      <c r="G31" s="115"/>
      <c r="H31" s="54"/>
      <c r="I31" s="55"/>
      <c r="J31" s="22" t="str">
        <f t="shared" si="2"/>
        <v>Not Started</v>
      </c>
      <c r="K31" s="30" t="s">
        <v>74</v>
      </c>
      <c r="L31" s="57"/>
    </row>
    <row r="32" spans="2:12" ht="13.2" x14ac:dyDescent="0.25">
      <c r="B32" s="75"/>
      <c r="C32" s="18" t="s">
        <v>42</v>
      </c>
      <c r="D32" s="107" t="s">
        <v>4</v>
      </c>
      <c r="E32" s="20" t="s">
        <v>117</v>
      </c>
      <c r="F32" s="101" t="s">
        <v>5</v>
      </c>
      <c r="G32" s="115"/>
      <c r="H32" s="54"/>
      <c r="I32" s="55"/>
      <c r="J32" s="22" t="str">
        <f t="shared" si="2"/>
        <v>Not Started</v>
      </c>
      <c r="K32" s="30" t="s">
        <v>74</v>
      </c>
      <c r="L32" s="57"/>
    </row>
    <row r="33" spans="2:12" ht="13.2" x14ac:dyDescent="0.25">
      <c r="B33" s="75"/>
      <c r="C33" s="18" t="s">
        <v>43</v>
      </c>
      <c r="D33" s="107" t="s">
        <v>4</v>
      </c>
      <c r="E33" s="20" t="s">
        <v>120</v>
      </c>
      <c r="F33" s="101" t="s">
        <v>5</v>
      </c>
      <c r="G33" s="115"/>
      <c r="H33" s="54"/>
      <c r="I33" s="55"/>
      <c r="J33" s="22" t="str">
        <f t="shared" si="2"/>
        <v>Not Started</v>
      </c>
      <c r="K33" s="30" t="s">
        <v>74</v>
      </c>
      <c r="L33" s="57"/>
    </row>
    <row r="34" spans="2:12" ht="13.2" x14ac:dyDescent="0.25">
      <c r="B34" s="75"/>
      <c r="C34" s="18" t="s">
        <v>44</v>
      </c>
      <c r="D34" s="107" t="s">
        <v>4</v>
      </c>
      <c r="E34" s="20" t="s">
        <v>121</v>
      </c>
      <c r="F34" s="101" t="s">
        <v>5</v>
      </c>
      <c r="G34" s="115"/>
      <c r="H34" s="54"/>
      <c r="I34" s="55"/>
      <c r="J34" s="22" t="str">
        <f t="shared" ref="J34:J42" si="3">IF(D34="Y",IF(G34="","Not Started",IF(F34=G34,"Ok","NOk")),"NA")</f>
        <v>Not Started</v>
      </c>
      <c r="K34" s="30" t="s">
        <v>74</v>
      </c>
      <c r="L34" s="57"/>
    </row>
    <row r="35" spans="2:12" ht="13.2" x14ac:dyDescent="0.25">
      <c r="B35" s="75"/>
      <c r="C35" s="18" t="s">
        <v>45</v>
      </c>
      <c r="D35" s="107" t="s">
        <v>4</v>
      </c>
      <c r="E35" s="20" t="s">
        <v>122</v>
      </c>
      <c r="F35" s="101" t="s">
        <v>5</v>
      </c>
      <c r="G35" s="115"/>
      <c r="H35" s="54"/>
      <c r="I35" s="55"/>
      <c r="J35" s="22" t="str">
        <f t="shared" si="3"/>
        <v>Not Started</v>
      </c>
      <c r="K35" s="30" t="s">
        <v>74</v>
      </c>
      <c r="L35" s="57"/>
    </row>
    <row r="36" spans="2:12" ht="13.2" x14ac:dyDescent="0.25">
      <c r="B36" s="75"/>
      <c r="C36" s="18" t="s">
        <v>191</v>
      </c>
      <c r="D36" s="107" t="s">
        <v>4</v>
      </c>
      <c r="E36" s="20" t="s">
        <v>123</v>
      </c>
      <c r="F36" s="101" t="s">
        <v>5</v>
      </c>
      <c r="G36" s="115"/>
      <c r="H36" s="54"/>
      <c r="I36" s="55"/>
      <c r="J36" s="22" t="str">
        <f t="shared" si="3"/>
        <v>Not Started</v>
      </c>
      <c r="K36" s="30" t="s">
        <v>74</v>
      </c>
      <c r="L36" s="57"/>
    </row>
    <row r="37" spans="2:12" ht="13.2" x14ac:dyDescent="0.25">
      <c r="B37" s="73"/>
      <c r="C37" s="18" t="s">
        <v>192</v>
      </c>
      <c r="D37" s="107" t="s">
        <v>4</v>
      </c>
      <c r="E37" s="20" t="s">
        <v>124</v>
      </c>
      <c r="F37" s="101" t="s">
        <v>5</v>
      </c>
      <c r="G37" s="115"/>
      <c r="H37" s="54"/>
      <c r="I37" s="55"/>
      <c r="J37" s="22" t="str">
        <f t="shared" si="3"/>
        <v>Not Started</v>
      </c>
      <c r="K37" s="30" t="s">
        <v>74</v>
      </c>
      <c r="L37" s="57"/>
    </row>
    <row r="38" spans="2:12" ht="13.2" x14ac:dyDescent="0.25">
      <c r="B38" s="75"/>
      <c r="C38" s="18" t="s">
        <v>193</v>
      </c>
      <c r="D38" s="107" t="s">
        <v>4</v>
      </c>
      <c r="E38" s="20" t="s">
        <v>125</v>
      </c>
      <c r="F38" s="101" t="s">
        <v>5</v>
      </c>
      <c r="G38" s="115"/>
      <c r="H38" s="54"/>
      <c r="I38" s="55"/>
      <c r="J38" s="22" t="str">
        <f t="shared" si="3"/>
        <v>Not Started</v>
      </c>
      <c r="K38" s="30" t="s">
        <v>74</v>
      </c>
      <c r="L38" s="57"/>
    </row>
    <row r="39" spans="2:12" ht="13.2" x14ac:dyDescent="0.25">
      <c r="B39" s="75"/>
      <c r="C39" s="18" t="s">
        <v>194</v>
      </c>
      <c r="D39" s="107" t="s">
        <v>4</v>
      </c>
      <c r="E39" s="20" t="s">
        <v>126</v>
      </c>
      <c r="F39" s="101" t="s">
        <v>5</v>
      </c>
      <c r="G39" s="115"/>
      <c r="H39" s="54"/>
      <c r="I39" s="55"/>
      <c r="J39" s="22" t="str">
        <f t="shared" si="3"/>
        <v>Not Started</v>
      </c>
      <c r="K39" s="30" t="s">
        <v>74</v>
      </c>
      <c r="L39" s="57"/>
    </row>
    <row r="40" spans="2:12" ht="13.2" x14ac:dyDescent="0.25">
      <c r="B40" s="75"/>
      <c r="C40" s="18" t="s">
        <v>195</v>
      </c>
      <c r="D40" s="107" t="s">
        <v>4</v>
      </c>
      <c r="E40" s="20" t="s">
        <v>137</v>
      </c>
      <c r="F40" s="101" t="s">
        <v>5</v>
      </c>
      <c r="G40" s="115"/>
      <c r="H40" s="54"/>
      <c r="I40" s="55"/>
      <c r="J40" s="22" t="str">
        <f t="shared" si="3"/>
        <v>Not Started</v>
      </c>
      <c r="K40" s="30" t="s">
        <v>74</v>
      </c>
      <c r="L40" s="57"/>
    </row>
    <row r="41" spans="2:12" ht="13.2" x14ac:dyDescent="0.25">
      <c r="B41" s="75"/>
      <c r="C41" s="18" t="s">
        <v>196</v>
      </c>
      <c r="D41" s="107" t="s">
        <v>4</v>
      </c>
      <c r="E41" s="20" t="s">
        <v>136</v>
      </c>
      <c r="F41" s="101" t="s">
        <v>5</v>
      </c>
      <c r="G41" s="115"/>
      <c r="H41" s="54"/>
      <c r="I41" s="55"/>
      <c r="J41" s="22" t="str">
        <f t="shared" si="3"/>
        <v>Not Started</v>
      </c>
      <c r="K41" s="30" t="s">
        <v>74</v>
      </c>
      <c r="L41" s="57"/>
    </row>
    <row r="42" spans="2:12" ht="27" thickBot="1" x14ac:dyDescent="0.3">
      <c r="B42" s="76"/>
      <c r="C42" s="77" t="s">
        <v>197</v>
      </c>
      <c r="D42" s="116" t="s">
        <v>4</v>
      </c>
      <c r="E42" s="78" t="s">
        <v>142</v>
      </c>
      <c r="F42" s="129" t="s">
        <v>5</v>
      </c>
      <c r="G42" s="117"/>
      <c r="H42" s="59"/>
      <c r="I42" s="60"/>
      <c r="J42" s="80" t="str">
        <f t="shared" si="3"/>
        <v>Not Started</v>
      </c>
      <c r="K42" s="118" t="s">
        <v>74</v>
      </c>
      <c r="L42" s="62"/>
    </row>
    <row r="43" spans="2:12" ht="13.2" x14ac:dyDescent="0.25">
      <c r="H43" s="1"/>
      <c r="I43" s="1"/>
      <c r="K43" s="1"/>
    </row>
    <row r="44" spans="2:12" ht="13.2" x14ac:dyDescent="0.25">
      <c r="H44" s="1"/>
      <c r="I44" s="1"/>
      <c r="K44" s="1"/>
    </row>
    <row r="45" spans="2:12" ht="13.2" x14ac:dyDescent="0.25">
      <c r="H45" s="1"/>
      <c r="I45" s="1"/>
      <c r="K45" s="1"/>
    </row>
    <row r="46" spans="2:12" ht="13.2" x14ac:dyDescent="0.25">
      <c r="H46" s="1"/>
      <c r="I46" s="1"/>
      <c r="K46" s="1"/>
    </row>
    <row r="47" spans="2:12" ht="13.2" x14ac:dyDescent="0.25">
      <c r="H47" s="1"/>
      <c r="I47" s="1"/>
      <c r="K47" s="1"/>
    </row>
  </sheetData>
  <sheetProtection algorithmName="SHA-512" hashValue="qwJTNS1FFtslQUedxnS68lvPbbExdQ/wND1Udpp+CK+hrPL2dqKP33D64eNVWzPQEaFvAS3/3YC8cxqztR6tIQ==" saltValue="OkB/kSzn160VZs1kcdiEUA==" spinCount="100000" sheet="1" objects="1" scenarios="1"/>
  <phoneticPr fontId="6" type="noConversion"/>
  <conditionalFormatting sqref="D1:D1048576">
    <cfRule type="cellIs" dxfId="51" priority="12" operator="equal">
      <formula>"N"</formula>
    </cfRule>
    <cfRule type="cellIs" dxfId="50" priority="13" operator="equal">
      <formula>"Y"</formula>
    </cfRule>
  </conditionalFormatting>
  <conditionalFormatting sqref="J1:J1048576">
    <cfRule type="cellIs" dxfId="49" priority="1" operator="equal">
      <formula>"NA"</formula>
    </cfRule>
    <cfRule type="cellIs" dxfId="48" priority="2" operator="equal">
      <formula>"NOk"</formula>
    </cfRule>
    <cfRule type="cellIs" dxfId="47" priority="3" operator="equal">
      <formula>"Ok"</formula>
    </cfRule>
    <cfRule type="cellIs" dxfId="46" priority="11" operator="equal">
      <formula>"Not Started"</formula>
    </cfRule>
  </conditionalFormatting>
  <conditionalFormatting sqref="K1:K1048576">
    <cfRule type="cellIs" dxfId="45" priority="4" operator="equal">
      <formula>"Make a choice"</formula>
    </cfRule>
    <cfRule type="cellIs" dxfId="44" priority="5" operator="equal">
      <formula>"Minor"</formula>
    </cfRule>
    <cfRule type="cellIs" dxfId="43" priority="6" operator="equal">
      <formula>"Major"</formula>
    </cfRule>
    <cfRule type="cellIs" dxfId="42" priority="7" operator="equal">
      <formula>"No Error"</formula>
    </cfRule>
    <cfRule type="cellIs" dxfId="41" priority="8" operator="equal">
      <formula>"Test Blocking"</formula>
    </cfRule>
    <cfRule type="cellIs" dxfId="40" priority="9" operator="equal">
      <formula>"Blocking"</formula>
    </cfRule>
    <cfRule type="cellIs" dxfId="39" priority="10" operator="equal">
      <formula>"Cosmetic"</formula>
    </cfRule>
  </conditionalFormatting>
  <dataValidations count="2">
    <dataValidation type="list" allowBlank="1" showErrorMessage="1" errorTitle="Mogelijkheden" error="Kies een van de gedefinieerde waarden" promptTitle="Status" prompt="Akkoord_x000a_Niet akkoord_x000a_Akkoord met voorbehoud_x000a_Vervallen_x000a_" sqref="K26:K42 K3:K24" xr:uid="{00000000-0002-0000-0200-000000000000}">
      <formula1>"Make a choice, Cosmetic, Minor, Major, Blocking, Test blocking, No error"</formula1>
    </dataValidation>
    <dataValidation type="list" allowBlank="1" showErrorMessage="1" errorTitle="Invalid" error="Select Y or N" sqref="D3:D24 D26:D42" xr:uid="{C831283A-018A-4F59-827B-8DDEAC77F981}">
      <formula1>"Y,N"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70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" sqref="B2"/>
    </sheetView>
  </sheetViews>
  <sheetFormatPr defaultColWidth="8.6640625" defaultRowHeight="14.4" x14ac:dyDescent="0.25"/>
  <cols>
    <col min="1" max="1" width="2.33203125" style="4" customWidth="1"/>
    <col min="2" max="2" width="25.6640625" style="5" customWidth="1"/>
    <col min="3" max="3" width="6.88671875" style="6" bestFit="1" customWidth="1"/>
    <col min="4" max="4" width="11.5546875" style="7" bestFit="1" customWidth="1"/>
    <col min="5" max="5" width="70.6640625" style="8" customWidth="1"/>
    <col min="6" max="6" width="15.109375" style="1" bestFit="1" customWidth="1"/>
    <col min="7" max="7" width="20.6640625" style="1" customWidth="1"/>
    <col min="8" max="9" width="10.6640625" style="2" customWidth="1"/>
    <col min="10" max="10" width="11.5546875" style="1" bestFit="1" customWidth="1"/>
    <col min="11" max="11" width="15.6640625" style="2" customWidth="1"/>
    <col min="12" max="12" width="55.6640625" style="9" customWidth="1"/>
    <col min="13" max="16384" width="8.6640625" style="10"/>
  </cols>
  <sheetData>
    <row r="1" spans="1:12" ht="15" thickBot="1" x14ac:dyDescent="0.3"/>
    <row r="2" spans="1:12" s="17" customFormat="1" ht="25.8" thickBot="1" x14ac:dyDescent="0.25">
      <c r="A2" s="11"/>
      <c r="B2" s="12" t="s">
        <v>0</v>
      </c>
      <c r="C2" s="13" t="s">
        <v>61</v>
      </c>
      <c r="D2" s="14" t="s">
        <v>3</v>
      </c>
      <c r="E2" s="15" t="s">
        <v>0</v>
      </c>
      <c r="F2" s="3" t="s">
        <v>1</v>
      </c>
      <c r="G2" s="3" t="s">
        <v>2</v>
      </c>
      <c r="H2" s="3" t="s">
        <v>71</v>
      </c>
      <c r="I2" s="3" t="s">
        <v>72</v>
      </c>
      <c r="J2" s="3" t="s">
        <v>15</v>
      </c>
      <c r="K2" s="3" t="s">
        <v>73</v>
      </c>
      <c r="L2" s="16" t="s">
        <v>62</v>
      </c>
    </row>
    <row r="3" spans="1:12" ht="26.4" x14ac:dyDescent="0.25">
      <c r="B3" s="130" t="s">
        <v>162</v>
      </c>
      <c r="C3" s="69" t="s">
        <v>46</v>
      </c>
      <c r="D3" s="134" t="s">
        <v>4</v>
      </c>
      <c r="E3" s="70" t="s">
        <v>144</v>
      </c>
      <c r="F3" s="120" t="s">
        <v>5</v>
      </c>
      <c r="G3" s="135"/>
      <c r="H3" s="49"/>
      <c r="I3" s="48"/>
      <c r="J3" s="72" t="str">
        <f>IF(D3="Y",IF(G3="","Not Started",IF(F3=G3,"Ok","NOk")),"NA")</f>
        <v>Not Started</v>
      </c>
      <c r="K3" s="105" t="s">
        <v>74</v>
      </c>
      <c r="L3" s="106"/>
    </row>
    <row r="4" spans="1:12" ht="13.2" x14ac:dyDescent="0.25">
      <c r="B4" s="75"/>
      <c r="C4" s="18" t="s">
        <v>47</v>
      </c>
      <c r="D4" s="136" t="s">
        <v>4</v>
      </c>
      <c r="E4" s="20" t="s">
        <v>145</v>
      </c>
      <c r="F4" s="21" t="s">
        <v>5</v>
      </c>
      <c r="G4" s="137"/>
      <c r="H4" s="54"/>
      <c r="I4" s="54"/>
      <c r="J4" s="22" t="str">
        <f>IF(D4="Y",IF(G4="","Not Started",IF(F4=G4,"Ok","NOk")),"NA")</f>
        <v>Not Started</v>
      </c>
      <c r="K4" s="30" t="s">
        <v>74</v>
      </c>
      <c r="L4" s="109"/>
    </row>
    <row r="5" spans="1:12" ht="13.2" x14ac:dyDescent="0.25">
      <c r="B5" s="75"/>
      <c r="C5" s="18" t="s">
        <v>48</v>
      </c>
      <c r="D5" s="136" t="s">
        <v>4</v>
      </c>
      <c r="E5" s="20" t="s">
        <v>155</v>
      </c>
      <c r="F5" s="21" t="s">
        <v>5</v>
      </c>
      <c r="G5" s="137"/>
      <c r="H5" s="54"/>
      <c r="I5" s="54"/>
      <c r="J5" s="22" t="str">
        <f t="shared" ref="J5:J35" si="0">IF(D5="Y",IF(G5="","Not Started",IF(F5=G5,"Ok","NOk")),"NA")</f>
        <v>Not Started</v>
      </c>
      <c r="K5" s="30" t="s">
        <v>74</v>
      </c>
      <c r="L5" s="109"/>
    </row>
    <row r="6" spans="1:12" ht="13.2" x14ac:dyDescent="0.25">
      <c r="B6" s="75"/>
      <c r="C6" s="18" t="s">
        <v>49</v>
      </c>
      <c r="D6" s="136" t="s">
        <v>4</v>
      </c>
      <c r="E6" s="20" t="s">
        <v>156</v>
      </c>
      <c r="F6" s="21" t="s">
        <v>5</v>
      </c>
      <c r="G6" s="137"/>
      <c r="H6" s="54"/>
      <c r="I6" s="54"/>
      <c r="J6" s="22" t="str">
        <f t="shared" si="0"/>
        <v>Not Started</v>
      </c>
      <c r="K6" s="30" t="s">
        <v>74</v>
      </c>
      <c r="L6" s="109"/>
    </row>
    <row r="7" spans="1:12" ht="13.2" x14ac:dyDescent="0.25">
      <c r="B7" s="75"/>
      <c r="C7" s="18" t="s">
        <v>50</v>
      </c>
      <c r="D7" s="136" t="s">
        <v>4</v>
      </c>
      <c r="E7" s="20" t="s">
        <v>157</v>
      </c>
      <c r="F7" s="21" t="s">
        <v>5</v>
      </c>
      <c r="G7" s="137"/>
      <c r="H7" s="54"/>
      <c r="I7" s="54"/>
      <c r="J7" s="22" t="str">
        <f t="shared" si="0"/>
        <v>Not Started</v>
      </c>
      <c r="K7" s="30" t="s">
        <v>74</v>
      </c>
      <c r="L7" s="109"/>
    </row>
    <row r="8" spans="1:12" ht="13.2" x14ac:dyDescent="0.25">
      <c r="B8" s="75"/>
      <c r="C8" s="18" t="s">
        <v>51</v>
      </c>
      <c r="D8" s="136" t="s">
        <v>4</v>
      </c>
      <c r="E8" s="20" t="s">
        <v>158</v>
      </c>
      <c r="F8" s="21" t="s">
        <v>5</v>
      </c>
      <c r="G8" s="137"/>
      <c r="H8" s="54"/>
      <c r="I8" s="54"/>
      <c r="J8" s="22" t="str">
        <f t="shared" si="0"/>
        <v>Not Started</v>
      </c>
      <c r="K8" s="30" t="s">
        <v>74</v>
      </c>
      <c r="L8" s="109"/>
    </row>
    <row r="9" spans="1:12" ht="66" x14ac:dyDescent="0.25">
      <c r="B9" s="75"/>
      <c r="C9" s="18" t="s">
        <v>52</v>
      </c>
      <c r="D9" s="136" t="s">
        <v>4</v>
      </c>
      <c r="E9" s="20" t="s">
        <v>146</v>
      </c>
      <c r="F9" s="21" t="s">
        <v>5</v>
      </c>
      <c r="G9" s="137"/>
      <c r="H9" s="54"/>
      <c r="I9" s="54"/>
      <c r="J9" s="22" t="str">
        <f t="shared" si="0"/>
        <v>Not Started</v>
      </c>
      <c r="K9" s="30" t="s">
        <v>74</v>
      </c>
      <c r="L9" s="109"/>
    </row>
    <row r="10" spans="1:12" ht="26.4" x14ac:dyDescent="0.25">
      <c r="B10" s="75"/>
      <c r="C10" s="18" t="s">
        <v>53</v>
      </c>
      <c r="D10" s="136" t="s">
        <v>4</v>
      </c>
      <c r="E10" s="20" t="s">
        <v>147</v>
      </c>
      <c r="F10" s="21" t="s">
        <v>5</v>
      </c>
      <c r="G10" s="137"/>
      <c r="H10" s="54"/>
      <c r="I10" s="54"/>
      <c r="J10" s="22" t="str">
        <f t="shared" si="0"/>
        <v>Not Started</v>
      </c>
      <c r="K10" s="30" t="s">
        <v>74</v>
      </c>
      <c r="L10" s="109"/>
    </row>
    <row r="11" spans="1:12" ht="13.2" x14ac:dyDescent="0.25">
      <c r="B11" s="75"/>
      <c r="C11" s="18" t="s">
        <v>54</v>
      </c>
      <c r="D11" s="136" t="s">
        <v>4</v>
      </c>
      <c r="E11" s="20" t="s">
        <v>148</v>
      </c>
      <c r="F11" s="21" t="s">
        <v>5</v>
      </c>
      <c r="G11" s="137"/>
      <c r="H11" s="54"/>
      <c r="I11" s="54"/>
      <c r="J11" s="22" t="str">
        <f t="shared" si="0"/>
        <v>Not Started</v>
      </c>
      <c r="K11" s="30" t="s">
        <v>74</v>
      </c>
      <c r="L11" s="109"/>
    </row>
    <row r="12" spans="1:12" ht="13.2" x14ac:dyDescent="0.25">
      <c r="B12" s="75"/>
      <c r="C12" s="18" t="s">
        <v>55</v>
      </c>
      <c r="D12" s="136" t="s">
        <v>4</v>
      </c>
      <c r="E12" s="20" t="s">
        <v>149</v>
      </c>
      <c r="F12" s="21" t="s">
        <v>5</v>
      </c>
      <c r="G12" s="137"/>
      <c r="H12" s="54"/>
      <c r="I12" s="54"/>
      <c r="J12" s="22" t="str">
        <f t="shared" si="0"/>
        <v>Not Started</v>
      </c>
      <c r="K12" s="30" t="s">
        <v>74</v>
      </c>
      <c r="L12" s="109"/>
    </row>
    <row r="13" spans="1:12" ht="13.2" x14ac:dyDescent="0.25">
      <c r="B13" s="75"/>
      <c r="C13" s="18" t="s">
        <v>56</v>
      </c>
      <c r="D13" s="136" t="s">
        <v>4</v>
      </c>
      <c r="E13" s="20" t="s">
        <v>159</v>
      </c>
      <c r="F13" s="21" t="s">
        <v>5</v>
      </c>
      <c r="G13" s="137"/>
      <c r="H13" s="54"/>
      <c r="I13" s="54"/>
      <c r="J13" s="22" t="str">
        <f t="shared" si="0"/>
        <v>Not Started</v>
      </c>
      <c r="K13" s="30" t="s">
        <v>74</v>
      </c>
      <c r="L13" s="109"/>
    </row>
    <row r="14" spans="1:12" ht="13.2" x14ac:dyDescent="0.25">
      <c r="B14" s="75"/>
      <c r="C14" s="18" t="s">
        <v>57</v>
      </c>
      <c r="D14" s="136" t="s">
        <v>4</v>
      </c>
      <c r="E14" s="20" t="s">
        <v>150</v>
      </c>
      <c r="F14" s="21" t="s">
        <v>5</v>
      </c>
      <c r="G14" s="137"/>
      <c r="H14" s="54"/>
      <c r="I14" s="54"/>
      <c r="J14" s="22" t="str">
        <f t="shared" si="0"/>
        <v>Not Started</v>
      </c>
      <c r="K14" s="30" t="s">
        <v>74</v>
      </c>
      <c r="L14" s="109"/>
    </row>
    <row r="15" spans="1:12" ht="13.2" x14ac:dyDescent="0.25">
      <c r="B15" s="75"/>
      <c r="C15" s="18" t="s">
        <v>58</v>
      </c>
      <c r="D15" s="136" t="s">
        <v>4</v>
      </c>
      <c r="E15" s="20" t="s">
        <v>152</v>
      </c>
      <c r="F15" s="21" t="s">
        <v>5</v>
      </c>
      <c r="G15" s="137"/>
      <c r="H15" s="54"/>
      <c r="I15" s="54"/>
      <c r="J15" s="22" t="str">
        <f t="shared" si="0"/>
        <v>Not Started</v>
      </c>
      <c r="K15" s="30" t="s">
        <v>74</v>
      </c>
      <c r="L15" s="109"/>
    </row>
    <row r="16" spans="1:12" ht="13.2" x14ac:dyDescent="0.25">
      <c r="B16" s="75"/>
      <c r="C16" s="18" t="s">
        <v>59</v>
      </c>
      <c r="D16" s="136" t="s">
        <v>4</v>
      </c>
      <c r="E16" s="20" t="s">
        <v>151</v>
      </c>
      <c r="F16" s="21" t="s">
        <v>5</v>
      </c>
      <c r="G16" s="137"/>
      <c r="H16" s="54"/>
      <c r="I16" s="54"/>
      <c r="J16" s="22" t="str">
        <f t="shared" si="0"/>
        <v>Not Started</v>
      </c>
      <c r="K16" s="30" t="s">
        <v>74</v>
      </c>
      <c r="L16" s="109"/>
    </row>
    <row r="17" spans="2:12" ht="13.2" x14ac:dyDescent="0.25">
      <c r="B17" s="75"/>
      <c r="C17" s="18" t="s">
        <v>60</v>
      </c>
      <c r="D17" s="136" t="s">
        <v>4</v>
      </c>
      <c r="E17" s="20" t="s">
        <v>171</v>
      </c>
      <c r="F17" s="21" t="s">
        <v>5</v>
      </c>
      <c r="G17" s="137"/>
      <c r="H17" s="54"/>
      <c r="I17" s="54"/>
      <c r="J17" s="22" t="str">
        <f t="shared" si="0"/>
        <v>Not Started</v>
      </c>
      <c r="K17" s="30" t="s">
        <v>74</v>
      </c>
      <c r="L17" s="109"/>
    </row>
    <row r="18" spans="2:12" ht="13.2" x14ac:dyDescent="0.25">
      <c r="B18" s="75"/>
      <c r="C18" s="18" t="s">
        <v>164</v>
      </c>
      <c r="D18" s="136" t="s">
        <v>4</v>
      </c>
      <c r="E18" s="20" t="s">
        <v>170</v>
      </c>
      <c r="F18" s="21" t="s">
        <v>5</v>
      </c>
      <c r="G18" s="137"/>
      <c r="H18" s="54"/>
      <c r="I18" s="54"/>
      <c r="J18" s="22" t="str">
        <f t="shared" si="0"/>
        <v>Not Started</v>
      </c>
      <c r="K18" s="30" t="s">
        <v>74</v>
      </c>
      <c r="L18" s="109"/>
    </row>
    <row r="19" spans="2:12" ht="13.2" x14ac:dyDescent="0.25">
      <c r="B19" s="75"/>
      <c r="C19" s="18" t="s">
        <v>165</v>
      </c>
      <c r="D19" s="136" t="s">
        <v>4</v>
      </c>
      <c r="E19" s="20" t="s">
        <v>172</v>
      </c>
      <c r="F19" s="21" t="s">
        <v>5</v>
      </c>
      <c r="G19" s="137"/>
      <c r="H19" s="54"/>
      <c r="I19" s="54"/>
      <c r="J19" s="22" t="str">
        <f t="shared" si="0"/>
        <v>Not Started</v>
      </c>
      <c r="K19" s="30" t="s">
        <v>74</v>
      </c>
      <c r="L19" s="109"/>
    </row>
    <row r="20" spans="2:12" ht="13.2" x14ac:dyDescent="0.25">
      <c r="B20" s="75"/>
      <c r="C20" s="18" t="s">
        <v>166</v>
      </c>
      <c r="D20" s="136" t="s">
        <v>4</v>
      </c>
      <c r="E20" s="20" t="s">
        <v>173</v>
      </c>
      <c r="F20" s="21" t="s">
        <v>5</v>
      </c>
      <c r="G20" s="137"/>
      <c r="H20" s="54"/>
      <c r="I20" s="54"/>
      <c r="J20" s="22" t="str">
        <f t="shared" si="0"/>
        <v>Not Started</v>
      </c>
      <c r="K20" s="30" t="s">
        <v>74</v>
      </c>
      <c r="L20" s="109"/>
    </row>
    <row r="21" spans="2:12" ht="13.2" x14ac:dyDescent="0.25">
      <c r="B21" s="75"/>
      <c r="C21" s="18" t="s">
        <v>167</v>
      </c>
      <c r="D21" s="136" t="s">
        <v>4</v>
      </c>
      <c r="E21" s="20" t="s">
        <v>174</v>
      </c>
      <c r="F21" s="21" t="s">
        <v>5</v>
      </c>
      <c r="G21" s="137"/>
      <c r="H21" s="54"/>
      <c r="I21" s="54"/>
      <c r="J21" s="22" t="str">
        <f t="shared" si="0"/>
        <v>Not Started</v>
      </c>
      <c r="K21" s="30" t="s">
        <v>74</v>
      </c>
      <c r="L21" s="109"/>
    </row>
    <row r="22" spans="2:12" ht="13.2" x14ac:dyDescent="0.25">
      <c r="B22" s="75"/>
      <c r="C22" s="18" t="s">
        <v>168</v>
      </c>
      <c r="D22" s="136" t="s">
        <v>4</v>
      </c>
      <c r="E22" s="20" t="s">
        <v>176</v>
      </c>
      <c r="F22" s="21" t="s">
        <v>5</v>
      </c>
      <c r="G22" s="137"/>
      <c r="H22" s="54"/>
      <c r="I22" s="54"/>
      <c r="J22" s="22" t="str">
        <f t="shared" si="0"/>
        <v>Not Started</v>
      </c>
      <c r="K22" s="30" t="s">
        <v>74</v>
      </c>
      <c r="L22" s="109"/>
    </row>
    <row r="23" spans="2:12" ht="13.2" x14ac:dyDescent="0.25">
      <c r="B23" s="121"/>
      <c r="C23" s="23" t="s">
        <v>169</v>
      </c>
      <c r="D23" s="138" t="s">
        <v>4</v>
      </c>
      <c r="E23" s="24" t="s">
        <v>188</v>
      </c>
      <c r="F23" s="25" t="s">
        <v>5</v>
      </c>
      <c r="G23" s="139"/>
      <c r="H23" s="113"/>
      <c r="I23" s="113"/>
      <c r="J23" s="26" t="str">
        <f>IF(D23="Y",IF(G23="","Not Started",IF(F23=G23,"Ok","NOk")),"NA")</f>
        <v>Not Started</v>
      </c>
      <c r="K23" s="31" t="s">
        <v>74</v>
      </c>
      <c r="L23" s="114"/>
    </row>
    <row r="24" spans="2:12" ht="13.2" x14ac:dyDescent="0.25">
      <c r="B24" s="75"/>
      <c r="C24" s="18"/>
      <c r="D24" s="19"/>
      <c r="E24" s="20"/>
      <c r="F24" s="21"/>
      <c r="G24" s="101"/>
      <c r="H24" s="101"/>
      <c r="I24" s="101"/>
      <c r="J24" s="101"/>
      <c r="K24" s="101"/>
      <c r="L24" s="131"/>
    </row>
    <row r="25" spans="2:12" ht="25.2" x14ac:dyDescent="0.25">
      <c r="B25" s="132" t="s">
        <v>163</v>
      </c>
      <c r="C25" s="27" t="s">
        <v>76</v>
      </c>
      <c r="D25" s="140" t="s">
        <v>4</v>
      </c>
      <c r="E25" s="28" t="s">
        <v>175</v>
      </c>
      <c r="F25" s="29" t="s">
        <v>5</v>
      </c>
      <c r="G25" s="141"/>
      <c r="H25" s="141"/>
      <c r="I25" s="141"/>
      <c r="J25" s="29" t="str">
        <f t="shared" si="0"/>
        <v>Not Started</v>
      </c>
      <c r="K25" s="32" t="s">
        <v>74</v>
      </c>
      <c r="L25" s="142"/>
    </row>
    <row r="26" spans="2:12" ht="26.4" x14ac:dyDescent="0.25">
      <c r="B26" s="133"/>
      <c r="C26" s="18" t="s">
        <v>77</v>
      </c>
      <c r="D26" s="136" t="s">
        <v>4</v>
      </c>
      <c r="E26" s="20" t="s">
        <v>228</v>
      </c>
      <c r="F26" s="22"/>
      <c r="G26" s="54"/>
      <c r="H26" s="54"/>
      <c r="I26" s="54"/>
      <c r="J26" s="22"/>
      <c r="K26" s="30"/>
      <c r="L26" s="109"/>
    </row>
    <row r="27" spans="2:12" ht="13.2" x14ac:dyDescent="0.25">
      <c r="B27" s="75"/>
      <c r="C27" s="18" t="s">
        <v>78</v>
      </c>
      <c r="D27" s="136" t="s">
        <v>4</v>
      </c>
      <c r="E27" s="20" t="s">
        <v>153</v>
      </c>
      <c r="F27" s="22" t="s">
        <v>5</v>
      </c>
      <c r="G27" s="54"/>
      <c r="H27" s="54"/>
      <c r="I27" s="54"/>
      <c r="J27" s="22" t="str">
        <f t="shared" si="0"/>
        <v>Not Started</v>
      </c>
      <c r="K27" s="30" t="s">
        <v>74</v>
      </c>
      <c r="L27" s="109"/>
    </row>
    <row r="28" spans="2:12" ht="13.2" x14ac:dyDescent="0.25">
      <c r="B28" s="75"/>
      <c r="C28" s="18" t="s">
        <v>79</v>
      </c>
      <c r="D28" s="136" t="s">
        <v>4</v>
      </c>
      <c r="E28" s="20" t="s">
        <v>154</v>
      </c>
      <c r="F28" s="22" t="s">
        <v>5</v>
      </c>
      <c r="G28" s="54"/>
      <c r="H28" s="54"/>
      <c r="I28" s="54"/>
      <c r="J28" s="22" t="str">
        <f t="shared" si="0"/>
        <v>Not Started</v>
      </c>
      <c r="K28" s="30" t="s">
        <v>74</v>
      </c>
      <c r="L28" s="109"/>
    </row>
    <row r="29" spans="2:12" ht="13.2" x14ac:dyDescent="0.25">
      <c r="B29" s="75"/>
      <c r="C29" s="18" t="s">
        <v>179</v>
      </c>
      <c r="D29" s="136" t="s">
        <v>4</v>
      </c>
      <c r="E29" s="20" t="s">
        <v>177</v>
      </c>
      <c r="F29" s="22" t="s">
        <v>5</v>
      </c>
      <c r="G29" s="54"/>
      <c r="H29" s="54"/>
      <c r="I29" s="54"/>
      <c r="J29" s="22" t="str">
        <f t="shared" si="0"/>
        <v>Not Started</v>
      </c>
      <c r="K29" s="30" t="s">
        <v>74</v>
      </c>
      <c r="L29" s="109"/>
    </row>
    <row r="30" spans="2:12" ht="13.2" x14ac:dyDescent="0.25">
      <c r="B30" s="75"/>
      <c r="C30" s="18" t="s">
        <v>180</v>
      </c>
      <c r="D30" s="136" t="s">
        <v>4</v>
      </c>
      <c r="E30" s="20" t="s">
        <v>178</v>
      </c>
      <c r="F30" s="22" t="s">
        <v>5</v>
      </c>
      <c r="G30" s="54"/>
      <c r="H30" s="54"/>
      <c r="I30" s="54"/>
      <c r="J30" s="22" t="str">
        <f t="shared" si="0"/>
        <v>Not Started</v>
      </c>
      <c r="K30" s="30" t="s">
        <v>74</v>
      </c>
      <c r="L30" s="109"/>
    </row>
    <row r="31" spans="2:12" ht="13.2" x14ac:dyDescent="0.25">
      <c r="B31" s="75"/>
      <c r="C31" s="18" t="s">
        <v>181</v>
      </c>
      <c r="D31" s="136" t="s">
        <v>4</v>
      </c>
      <c r="E31" s="20" t="s">
        <v>189</v>
      </c>
      <c r="F31" s="22" t="s">
        <v>5</v>
      </c>
      <c r="G31" s="54"/>
      <c r="H31" s="54"/>
      <c r="I31" s="54"/>
      <c r="J31" s="22" t="str">
        <f t="shared" ref="J31" si="1">IF(D31="Y",IF(G31="","Not Started",IF(F31=G31,"Ok","NOk")),"NA")</f>
        <v>Not Started</v>
      </c>
      <c r="K31" s="30" t="s">
        <v>74</v>
      </c>
      <c r="L31" s="109"/>
    </row>
    <row r="32" spans="2:12" ht="13.2" x14ac:dyDescent="0.25">
      <c r="B32" s="75"/>
      <c r="C32" s="18" t="s">
        <v>182</v>
      </c>
      <c r="D32" s="136" t="s">
        <v>4</v>
      </c>
      <c r="E32" s="20" t="s">
        <v>184</v>
      </c>
      <c r="F32" s="22" t="s">
        <v>5</v>
      </c>
      <c r="G32" s="54"/>
      <c r="H32" s="54"/>
      <c r="I32" s="54"/>
      <c r="J32" s="22" t="str">
        <f t="shared" si="0"/>
        <v>Not Started</v>
      </c>
      <c r="K32" s="30" t="s">
        <v>74</v>
      </c>
      <c r="L32" s="109"/>
    </row>
    <row r="33" spans="2:12" ht="13.2" x14ac:dyDescent="0.25">
      <c r="B33" s="75"/>
      <c r="C33" s="18" t="s">
        <v>183</v>
      </c>
      <c r="D33" s="136" t="s">
        <v>4</v>
      </c>
      <c r="E33" s="20" t="s">
        <v>186</v>
      </c>
      <c r="F33" s="22" t="s">
        <v>5</v>
      </c>
      <c r="G33" s="54"/>
      <c r="H33" s="54"/>
      <c r="I33" s="54"/>
      <c r="J33" s="22" t="str">
        <f t="shared" si="0"/>
        <v>Not Started</v>
      </c>
      <c r="K33" s="30" t="s">
        <v>74</v>
      </c>
      <c r="L33" s="109"/>
    </row>
    <row r="34" spans="2:12" ht="13.2" x14ac:dyDescent="0.25">
      <c r="B34" s="75"/>
      <c r="C34" s="18" t="s">
        <v>190</v>
      </c>
      <c r="D34" s="136" t="s">
        <v>4</v>
      </c>
      <c r="E34" s="20" t="s">
        <v>187</v>
      </c>
      <c r="F34" s="22" t="s">
        <v>5</v>
      </c>
      <c r="G34" s="54"/>
      <c r="H34" s="54"/>
      <c r="I34" s="54"/>
      <c r="J34" s="22" t="str">
        <f t="shared" si="0"/>
        <v>Not Started</v>
      </c>
      <c r="K34" s="30" t="s">
        <v>74</v>
      </c>
      <c r="L34" s="109"/>
    </row>
    <row r="35" spans="2:12" ht="39.6" x14ac:dyDescent="0.25">
      <c r="B35" s="75"/>
      <c r="C35" s="18" t="s">
        <v>198</v>
      </c>
      <c r="D35" s="136" t="s">
        <v>4</v>
      </c>
      <c r="E35" s="20" t="s">
        <v>185</v>
      </c>
      <c r="F35" s="22" t="s">
        <v>5</v>
      </c>
      <c r="G35" s="54"/>
      <c r="H35" s="54"/>
      <c r="I35" s="54"/>
      <c r="J35" s="22" t="str">
        <f t="shared" si="0"/>
        <v>Not Started</v>
      </c>
      <c r="K35" s="30" t="s">
        <v>74</v>
      </c>
      <c r="L35" s="109"/>
    </row>
    <row r="36" spans="2:12" ht="13.2" x14ac:dyDescent="0.25">
      <c r="B36" s="75"/>
      <c r="C36" s="18" t="s">
        <v>199</v>
      </c>
      <c r="D36" s="136" t="s">
        <v>4</v>
      </c>
      <c r="E36" s="20" t="s">
        <v>211</v>
      </c>
      <c r="F36" s="22" t="s">
        <v>5</v>
      </c>
      <c r="G36" s="54"/>
      <c r="H36" s="54"/>
      <c r="I36" s="54"/>
      <c r="J36" s="22" t="str">
        <f t="shared" ref="J36:J49" si="2">IF(D36="Y",IF(G36="","Not Started",IF(F36=G36,"Ok","NOk")),"NA")</f>
        <v>Not Started</v>
      </c>
      <c r="K36" s="30" t="s">
        <v>74</v>
      </c>
      <c r="L36" s="109"/>
    </row>
    <row r="37" spans="2:12" ht="13.2" x14ac:dyDescent="0.25">
      <c r="B37" s="75"/>
      <c r="C37" s="18" t="s">
        <v>200</v>
      </c>
      <c r="D37" s="136" t="s">
        <v>4</v>
      </c>
      <c r="E37" s="20" t="s">
        <v>212</v>
      </c>
      <c r="F37" s="22" t="s">
        <v>5</v>
      </c>
      <c r="G37" s="54"/>
      <c r="H37" s="54"/>
      <c r="I37" s="54"/>
      <c r="J37" s="22" t="str">
        <f t="shared" si="2"/>
        <v>Not Started</v>
      </c>
      <c r="K37" s="30" t="s">
        <v>74</v>
      </c>
      <c r="L37" s="109"/>
    </row>
    <row r="38" spans="2:12" ht="13.2" x14ac:dyDescent="0.25">
      <c r="B38" s="75"/>
      <c r="C38" s="18" t="s">
        <v>201</v>
      </c>
      <c r="D38" s="136" t="s">
        <v>4</v>
      </c>
      <c r="E38" s="20" t="s">
        <v>213</v>
      </c>
      <c r="F38" s="22" t="s">
        <v>5</v>
      </c>
      <c r="G38" s="54"/>
      <c r="H38" s="54"/>
      <c r="I38" s="54"/>
      <c r="J38" s="22" t="str">
        <f t="shared" si="2"/>
        <v>Not Started</v>
      </c>
      <c r="K38" s="30" t="s">
        <v>74</v>
      </c>
      <c r="L38" s="109" t="s">
        <v>226</v>
      </c>
    </row>
    <row r="39" spans="2:12" ht="13.2" x14ac:dyDescent="0.25">
      <c r="B39" s="75"/>
      <c r="C39" s="18" t="s">
        <v>80</v>
      </c>
      <c r="D39" s="136" t="s">
        <v>4</v>
      </c>
      <c r="E39" s="20" t="s">
        <v>214</v>
      </c>
      <c r="F39" s="22" t="s">
        <v>5</v>
      </c>
      <c r="G39" s="54"/>
      <c r="H39" s="54"/>
      <c r="I39" s="54"/>
      <c r="J39" s="22" t="str">
        <f t="shared" si="2"/>
        <v>Not Started</v>
      </c>
      <c r="K39" s="30" t="s">
        <v>74</v>
      </c>
      <c r="L39" s="109"/>
    </row>
    <row r="40" spans="2:12" ht="13.2" x14ac:dyDescent="0.25">
      <c r="B40" s="75"/>
      <c r="C40" s="18" t="s">
        <v>202</v>
      </c>
      <c r="D40" s="136" t="s">
        <v>4</v>
      </c>
      <c r="E40" s="20" t="s">
        <v>215</v>
      </c>
      <c r="F40" s="22" t="s">
        <v>5</v>
      </c>
      <c r="G40" s="54"/>
      <c r="H40" s="54"/>
      <c r="I40" s="54"/>
      <c r="J40" s="22" t="str">
        <f t="shared" si="2"/>
        <v>Not Started</v>
      </c>
      <c r="K40" s="30" t="s">
        <v>74</v>
      </c>
      <c r="L40" s="109"/>
    </row>
    <row r="41" spans="2:12" ht="13.2" x14ac:dyDescent="0.25">
      <c r="B41" s="75"/>
      <c r="C41" s="18" t="s">
        <v>203</v>
      </c>
      <c r="D41" s="136" t="s">
        <v>4</v>
      </c>
      <c r="E41" s="20" t="s">
        <v>216</v>
      </c>
      <c r="F41" s="22" t="s">
        <v>5</v>
      </c>
      <c r="G41" s="54"/>
      <c r="H41" s="54"/>
      <c r="I41" s="54"/>
      <c r="J41" s="22" t="str">
        <f t="shared" si="2"/>
        <v>Not Started</v>
      </c>
      <c r="K41" s="30" t="s">
        <v>74</v>
      </c>
      <c r="L41" s="109" t="s">
        <v>226</v>
      </c>
    </row>
    <row r="42" spans="2:12" ht="13.2" x14ac:dyDescent="0.25">
      <c r="B42" s="75"/>
      <c r="C42" s="18" t="s">
        <v>204</v>
      </c>
      <c r="D42" s="136" t="s">
        <v>4</v>
      </c>
      <c r="E42" s="20" t="s">
        <v>217</v>
      </c>
      <c r="F42" s="22" t="s">
        <v>5</v>
      </c>
      <c r="G42" s="54"/>
      <c r="H42" s="54"/>
      <c r="I42" s="54"/>
      <c r="J42" s="22" t="str">
        <f t="shared" si="2"/>
        <v>Not Started</v>
      </c>
      <c r="K42" s="30" t="s">
        <v>74</v>
      </c>
      <c r="L42" s="109"/>
    </row>
    <row r="43" spans="2:12" ht="13.2" x14ac:dyDescent="0.25">
      <c r="B43" s="75"/>
      <c r="C43" s="18" t="s">
        <v>205</v>
      </c>
      <c r="D43" s="136" t="s">
        <v>4</v>
      </c>
      <c r="E43" s="20" t="s">
        <v>218</v>
      </c>
      <c r="F43" s="22" t="s">
        <v>5</v>
      </c>
      <c r="G43" s="54"/>
      <c r="H43" s="54"/>
      <c r="I43" s="54"/>
      <c r="J43" s="22" t="str">
        <f t="shared" si="2"/>
        <v>Not Started</v>
      </c>
      <c r="K43" s="30" t="s">
        <v>74</v>
      </c>
      <c r="L43" s="109" t="s">
        <v>226</v>
      </c>
    </row>
    <row r="44" spans="2:12" ht="13.2" x14ac:dyDescent="0.25">
      <c r="B44" s="75"/>
      <c r="C44" s="18" t="s">
        <v>206</v>
      </c>
      <c r="D44" s="136" t="s">
        <v>4</v>
      </c>
      <c r="E44" s="20" t="s">
        <v>219</v>
      </c>
      <c r="F44" s="22" t="s">
        <v>5</v>
      </c>
      <c r="G44" s="54"/>
      <c r="H44" s="54"/>
      <c r="I44" s="54"/>
      <c r="J44" s="22" t="str">
        <f t="shared" si="2"/>
        <v>Not Started</v>
      </c>
      <c r="K44" s="30" t="s">
        <v>74</v>
      </c>
      <c r="L44" s="109"/>
    </row>
    <row r="45" spans="2:12" ht="13.2" x14ac:dyDescent="0.25">
      <c r="B45" s="75"/>
      <c r="C45" s="18" t="s">
        <v>207</v>
      </c>
      <c r="D45" s="136" t="s">
        <v>4</v>
      </c>
      <c r="E45" s="20" t="s">
        <v>220</v>
      </c>
      <c r="F45" s="22" t="s">
        <v>5</v>
      </c>
      <c r="G45" s="54"/>
      <c r="H45" s="54"/>
      <c r="I45" s="54"/>
      <c r="J45" s="22" t="str">
        <f t="shared" si="2"/>
        <v>Not Started</v>
      </c>
      <c r="K45" s="30" t="s">
        <v>74</v>
      </c>
      <c r="L45" s="109" t="s">
        <v>226</v>
      </c>
    </row>
    <row r="46" spans="2:12" ht="13.2" x14ac:dyDescent="0.25">
      <c r="B46" s="75"/>
      <c r="C46" s="18" t="s">
        <v>208</v>
      </c>
      <c r="D46" s="136" t="s">
        <v>4</v>
      </c>
      <c r="E46" s="20" t="s">
        <v>221</v>
      </c>
      <c r="F46" s="22" t="s">
        <v>5</v>
      </c>
      <c r="G46" s="54"/>
      <c r="H46" s="54"/>
      <c r="I46" s="54"/>
      <c r="J46" s="22" t="str">
        <f t="shared" si="2"/>
        <v>Not Started</v>
      </c>
      <c r="K46" s="30" t="s">
        <v>74</v>
      </c>
      <c r="L46" s="109"/>
    </row>
    <row r="47" spans="2:12" ht="13.2" x14ac:dyDescent="0.25">
      <c r="B47" s="75"/>
      <c r="C47" s="18" t="s">
        <v>209</v>
      </c>
      <c r="D47" s="136" t="s">
        <v>4</v>
      </c>
      <c r="E47" s="20" t="s">
        <v>222</v>
      </c>
      <c r="F47" s="22" t="s">
        <v>5</v>
      </c>
      <c r="G47" s="54"/>
      <c r="H47" s="54"/>
      <c r="I47" s="54"/>
      <c r="J47" s="22" t="str">
        <f t="shared" si="2"/>
        <v>Not Started</v>
      </c>
      <c r="K47" s="30" t="s">
        <v>74</v>
      </c>
      <c r="L47" s="109"/>
    </row>
    <row r="48" spans="2:12" ht="13.2" x14ac:dyDescent="0.25">
      <c r="B48" s="75"/>
      <c r="C48" s="18" t="s">
        <v>210</v>
      </c>
      <c r="D48" s="136" t="s">
        <v>4</v>
      </c>
      <c r="E48" s="20" t="s">
        <v>223</v>
      </c>
      <c r="F48" s="22" t="s">
        <v>5</v>
      </c>
      <c r="G48" s="54"/>
      <c r="H48" s="54"/>
      <c r="I48" s="54"/>
      <c r="J48" s="22" t="str">
        <f t="shared" si="2"/>
        <v>Not Started</v>
      </c>
      <c r="K48" s="30" t="s">
        <v>74</v>
      </c>
      <c r="L48" s="109" t="s">
        <v>227</v>
      </c>
    </row>
    <row r="49" spans="2:12" ht="13.2" x14ac:dyDescent="0.25">
      <c r="B49" s="121"/>
      <c r="C49" s="23" t="s">
        <v>229</v>
      </c>
      <c r="D49" s="138" t="s">
        <v>4</v>
      </c>
      <c r="E49" s="24" t="s">
        <v>224</v>
      </c>
      <c r="F49" s="26" t="s">
        <v>5</v>
      </c>
      <c r="G49" s="113"/>
      <c r="H49" s="113"/>
      <c r="I49" s="113"/>
      <c r="J49" s="26" t="str">
        <f t="shared" si="2"/>
        <v>Not Started</v>
      </c>
      <c r="K49" s="31" t="s">
        <v>74</v>
      </c>
      <c r="L49" s="114" t="s">
        <v>226</v>
      </c>
    </row>
    <row r="50" spans="2:12" ht="13.2" x14ac:dyDescent="0.25">
      <c r="B50" s="75"/>
      <c r="C50" s="18"/>
      <c r="D50" s="19"/>
      <c r="E50" s="20"/>
      <c r="F50" s="101"/>
      <c r="G50" s="101"/>
      <c r="H50" s="101"/>
      <c r="I50" s="101"/>
      <c r="J50" s="101"/>
      <c r="K50" s="101"/>
      <c r="L50" s="131"/>
    </row>
    <row r="51" spans="2:12" ht="25.2" x14ac:dyDescent="0.25">
      <c r="B51" s="132" t="s">
        <v>225</v>
      </c>
      <c r="C51" s="27" t="s">
        <v>230</v>
      </c>
      <c r="D51" s="140" t="s">
        <v>4</v>
      </c>
      <c r="E51" s="28" t="s">
        <v>241</v>
      </c>
      <c r="F51" s="29" t="s">
        <v>5</v>
      </c>
      <c r="G51" s="141"/>
      <c r="H51" s="141"/>
      <c r="I51" s="141"/>
      <c r="J51" s="29" t="str">
        <f t="shared" ref="J51:J52" si="3">IF(D51="Y",IF(G51="","Not Started",IF(F51=G51,"Ok","NOk")),"NA")</f>
        <v>Not Started</v>
      </c>
      <c r="K51" s="32" t="s">
        <v>74</v>
      </c>
      <c r="L51" s="142"/>
    </row>
    <row r="52" spans="2:12" ht="26.4" x14ac:dyDescent="0.25">
      <c r="B52" s="75"/>
      <c r="C52" s="18" t="s">
        <v>231</v>
      </c>
      <c r="D52" s="136" t="s">
        <v>4</v>
      </c>
      <c r="E52" s="20" t="s">
        <v>242</v>
      </c>
      <c r="F52" s="22" t="s">
        <v>5</v>
      </c>
      <c r="G52" s="54"/>
      <c r="H52" s="54"/>
      <c r="I52" s="54"/>
      <c r="J52" s="22" t="str">
        <f t="shared" si="3"/>
        <v>Not Started</v>
      </c>
      <c r="K52" s="30" t="s">
        <v>74</v>
      </c>
      <c r="L52" s="109"/>
    </row>
    <row r="53" spans="2:12" ht="13.2" x14ac:dyDescent="0.25">
      <c r="B53" s="75"/>
      <c r="C53" s="18" t="s">
        <v>232</v>
      </c>
      <c r="D53" s="136" t="s">
        <v>4</v>
      </c>
      <c r="E53" s="20" t="s">
        <v>243</v>
      </c>
      <c r="F53" s="22" t="s">
        <v>5</v>
      </c>
      <c r="G53" s="54"/>
      <c r="H53" s="54"/>
      <c r="I53" s="54"/>
      <c r="J53" s="22" t="str">
        <f t="shared" ref="J53:J61" si="4">IF(D53="Y",IF(G53="","Not Started",IF(F53=G53,"Ok","NOk")),"NA")</f>
        <v>Not Started</v>
      </c>
      <c r="K53" s="30" t="s">
        <v>74</v>
      </c>
      <c r="L53" s="109"/>
    </row>
    <row r="54" spans="2:12" ht="13.2" x14ac:dyDescent="0.25">
      <c r="B54" s="73"/>
      <c r="C54" s="18" t="s">
        <v>233</v>
      </c>
      <c r="D54" s="136" t="s">
        <v>4</v>
      </c>
      <c r="E54" s="20" t="s">
        <v>244</v>
      </c>
      <c r="F54" s="22" t="s">
        <v>5</v>
      </c>
      <c r="G54" s="54"/>
      <c r="H54" s="54"/>
      <c r="I54" s="54"/>
      <c r="J54" s="22" t="str">
        <f t="shared" si="4"/>
        <v>Not Started</v>
      </c>
      <c r="K54" s="30" t="s">
        <v>74</v>
      </c>
      <c r="L54" s="109"/>
    </row>
    <row r="55" spans="2:12" ht="13.2" x14ac:dyDescent="0.25">
      <c r="B55" s="75"/>
      <c r="C55" s="18" t="s">
        <v>234</v>
      </c>
      <c r="D55" s="136" t="s">
        <v>4</v>
      </c>
      <c r="E55" s="20" t="s">
        <v>245</v>
      </c>
      <c r="F55" s="22" t="s">
        <v>5</v>
      </c>
      <c r="G55" s="54"/>
      <c r="H55" s="54"/>
      <c r="I55" s="54"/>
      <c r="J55" s="22" t="str">
        <f t="shared" si="4"/>
        <v>Not Started</v>
      </c>
      <c r="K55" s="30" t="s">
        <v>74</v>
      </c>
      <c r="L55" s="109"/>
    </row>
    <row r="56" spans="2:12" ht="13.2" x14ac:dyDescent="0.25">
      <c r="B56" s="75"/>
      <c r="C56" s="18" t="s">
        <v>235</v>
      </c>
      <c r="D56" s="136" t="s">
        <v>4</v>
      </c>
      <c r="E56" s="20" t="s">
        <v>246</v>
      </c>
      <c r="F56" s="22" t="s">
        <v>5</v>
      </c>
      <c r="G56" s="54"/>
      <c r="H56" s="54"/>
      <c r="I56" s="54"/>
      <c r="J56" s="22" t="str">
        <f t="shared" si="4"/>
        <v>Not Started</v>
      </c>
      <c r="K56" s="30" t="s">
        <v>74</v>
      </c>
      <c r="L56" s="109"/>
    </row>
    <row r="57" spans="2:12" ht="26.4" x14ac:dyDescent="0.25">
      <c r="B57" s="75"/>
      <c r="C57" s="18" t="s">
        <v>236</v>
      </c>
      <c r="D57" s="136" t="s">
        <v>4</v>
      </c>
      <c r="E57" s="20" t="s">
        <v>247</v>
      </c>
      <c r="F57" s="22" t="s">
        <v>5</v>
      </c>
      <c r="G57" s="54"/>
      <c r="H57" s="54"/>
      <c r="I57" s="54"/>
      <c r="J57" s="22" t="str">
        <f t="shared" si="4"/>
        <v>Not Started</v>
      </c>
      <c r="K57" s="30" t="s">
        <v>74</v>
      </c>
      <c r="L57" s="109"/>
    </row>
    <row r="58" spans="2:12" ht="26.4" x14ac:dyDescent="0.25">
      <c r="B58" s="75"/>
      <c r="C58" s="18" t="s">
        <v>237</v>
      </c>
      <c r="D58" s="136" t="s">
        <v>4</v>
      </c>
      <c r="E58" s="20" t="s">
        <v>250</v>
      </c>
      <c r="F58" s="22" t="s">
        <v>5</v>
      </c>
      <c r="G58" s="54"/>
      <c r="H58" s="54"/>
      <c r="I58" s="54"/>
      <c r="J58" s="22" t="str">
        <f t="shared" si="4"/>
        <v>Not Started</v>
      </c>
      <c r="K58" s="30" t="s">
        <v>74</v>
      </c>
      <c r="L58" s="109"/>
    </row>
    <row r="59" spans="2:12" ht="13.2" x14ac:dyDescent="0.25">
      <c r="B59" s="75"/>
      <c r="C59" s="18" t="s">
        <v>238</v>
      </c>
      <c r="D59" s="136" t="s">
        <v>4</v>
      </c>
      <c r="E59" s="20" t="s">
        <v>248</v>
      </c>
      <c r="F59" s="22" t="s">
        <v>5</v>
      </c>
      <c r="G59" s="54"/>
      <c r="H59" s="54"/>
      <c r="I59" s="54"/>
      <c r="J59" s="22" t="str">
        <f t="shared" si="4"/>
        <v>Not Started</v>
      </c>
      <c r="K59" s="30" t="s">
        <v>74</v>
      </c>
      <c r="L59" s="109"/>
    </row>
    <row r="60" spans="2:12" ht="26.4" x14ac:dyDescent="0.25">
      <c r="B60" s="75"/>
      <c r="C60" s="18" t="s">
        <v>239</v>
      </c>
      <c r="D60" s="136" t="s">
        <v>4</v>
      </c>
      <c r="E60" s="20" t="s">
        <v>249</v>
      </c>
      <c r="F60" s="22" t="s">
        <v>5</v>
      </c>
      <c r="G60" s="54"/>
      <c r="H60" s="54"/>
      <c r="I60" s="54"/>
      <c r="J60" s="22" t="str">
        <f t="shared" si="4"/>
        <v>Not Started</v>
      </c>
      <c r="K60" s="30" t="s">
        <v>74</v>
      </c>
      <c r="L60" s="109"/>
    </row>
    <row r="61" spans="2:12" ht="13.2" x14ac:dyDescent="0.25">
      <c r="B61" s="121"/>
      <c r="C61" s="23" t="s">
        <v>240</v>
      </c>
      <c r="D61" s="138" t="s">
        <v>4</v>
      </c>
      <c r="E61" s="24" t="s">
        <v>245</v>
      </c>
      <c r="F61" s="26" t="s">
        <v>5</v>
      </c>
      <c r="G61" s="113"/>
      <c r="H61" s="113"/>
      <c r="I61" s="113"/>
      <c r="J61" s="26" t="str">
        <f t="shared" si="4"/>
        <v>Not Started</v>
      </c>
      <c r="K61" s="31" t="s">
        <v>74</v>
      </c>
      <c r="L61" s="114"/>
    </row>
    <row r="62" spans="2:12" ht="13.2" x14ac:dyDescent="0.25">
      <c r="B62" s="75"/>
      <c r="C62" s="18"/>
      <c r="D62" s="19"/>
      <c r="E62" s="20"/>
      <c r="F62" s="101"/>
      <c r="G62" s="101"/>
      <c r="H62" s="101"/>
      <c r="I62" s="101"/>
      <c r="J62" s="101"/>
      <c r="K62" s="101"/>
      <c r="L62" s="131"/>
    </row>
    <row r="63" spans="2:12" ht="13.2" x14ac:dyDescent="0.25">
      <c r="B63" s="132" t="s">
        <v>251</v>
      </c>
      <c r="C63" s="27" t="s">
        <v>252</v>
      </c>
      <c r="D63" s="140" t="s">
        <v>4</v>
      </c>
      <c r="E63" s="28" t="s">
        <v>254</v>
      </c>
      <c r="F63" s="29" t="s">
        <v>5</v>
      </c>
      <c r="G63" s="141"/>
      <c r="H63" s="141"/>
      <c r="I63" s="141"/>
      <c r="J63" s="29" t="str">
        <f t="shared" ref="J63:J65" si="5">IF(D63="Y",IF(G63="","Not Started",IF(F63=G63,"Ok","NOk")),"NA")</f>
        <v>Not Started</v>
      </c>
      <c r="K63" s="32" t="s">
        <v>74</v>
      </c>
      <c r="L63" s="142"/>
    </row>
    <row r="64" spans="2:12" ht="26.4" x14ac:dyDescent="0.25">
      <c r="B64" s="75"/>
      <c r="C64" s="18" t="s">
        <v>253</v>
      </c>
      <c r="D64" s="136" t="s">
        <v>4</v>
      </c>
      <c r="E64" s="20" t="s">
        <v>255</v>
      </c>
      <c r="F64" s="22" t="s">
        <v>5</v>
      </c>
      <c r="G64" s="54"/>
      <c r="H64" s="54"/>
      <c r="I64" s="54"/>
      <c r="J64" s="22" t="str">
        <f t="shared" si="5"/>
        <v>Not Started</v>
      </c>
      <c r="K64" s="30" t="s">
        <v>74</v>
      </c>
      <c r="L64" s="109"/>
    </row>
    <row r="65" spans="2:12" ht="39.6" x14ac:dyDescent="0.25">
      <c r="B65" s="75"/>
      <c r="C65" s="18" t="s">
        <v>257</v>
      </c>
      <c r="D65" s="136" t="s">
        <v>4</v>
      </c>
      <c r="E65" s="20" t="s">
        <v>258</v>
      </c>
      <c r="F65" s="22" t="s">
        <v>5</v>
      </c>
      <c r="G65" s="54"/>
      <c r="H65" s="54"/>
      <c r="I65" s="54"/>
      <c r="J65" s="22" t="str">
        <f t="shared" si="5"/>
        <v>Not Started</v>
      </c>
      <c r="K65" s="30" t="s">
        <v>74</v>
      </c>
      <c r="L65" s="109" t="s">
        <v>256</v>
      </c>
    </row>
    <row r="66" spans="2:12" ht="13.2" x14ac:dyDescent="0.25">
      <c r="B66" s="75"/>
      <c r="C66" s="18" t="s">
        <v>259</v>
      </c>
      <c r="D66" s="136" t="s">
        <v>4</v>
      </c>
      <c r="E66" s="20" t="s">
        <v>260</v>
      </c>
      <c r="F66" s="22" t="s">
        <v>5</v>
      </c>
      <c r="G66" s="54"/>
      <c r="H66" s="54"/>
      <c r="I66" s="54"/>
      <c r="J66" s="22" t="str">
        <f t="shared" ref="J66:J68" si="6">IF(D66="Y",IF(G66="","Not Started",IF(F66=G66,"Ok","NOk")),"NA")</f>
        <v>Not Started</v>
      </c>
      <c r="K66" s="30" t="s">
        <v>74</v>
      </c>
      <c r="L66" s="109"/>
    </row>
    <row r="67" spans="2:12" ht="13.2" x14ac:dyDescent="0.25">
      <c r="B67" s="75"/>
      <c r="C67" s="18" t="s">
        <v>261</v>
      </c>
      <c r="D67" s="136" t="s">
        <v>4</v>
      </c>
      <c r="E67" s="20" t="s">
        <v>262</v>
      </c>
      <c r="F67" s="22" t="s">
        <v>5</v>
      </c>
      <c r="G67" s="54"/>
      <c r="H67" s="54"/>
      <c r="I67" s="54"/>
      <c r="J67" s="22" t="str">
        <f t="shared" si="6"/>
        <v>Not Started</v>
      </c>
      <c r="K67" s="30" t="s">
        <v>74</v>
      </c>
      <c r="L67" s="109"/>
    </row>
    <row r="68" spans="2:12" ht="13.2" x14ac:dyDescent="0.25">
      <c r="B68" s="75"/>
      <c r="C68" s="18" t="s">
        <v>263</v>
      </c>
      <c r="D68" s="136" t="s">
        <v>4</v>
      </c>
      <c r="E68" s="20" t="s">
        <v>264</v>
      </c>
      <c r="F68" s="22" t="s">
        <v>5</v>
      </c>
      <c r="G68" s="54"/>
      <c r="H68" s="54"/>
      <c r="I68" s="54"/>
      <c r="J68" s="22" t="str">
        <f t="shared" si="6"/>
        <v>Not Started</v>
      </c>
      <c r="K68" s="30" t="s">
        <v>74</v>
      </c>
      <c r="L68" s="109"/>
    </row>
    <row r="69" spans="2:12" ht="26.4" x14ac:dyDescent="0.25">
      <c r="B69" s="75"/>
      <c r="C69" s="18" t="s">
        <v>265</v>
      </c>
      <c r="D69" s="136" t="s">
        <v>4</v>
      </c>
      <c r="E69" s="20" t="s">
        <v>267</v>
      </c>
      <c r="F69" s="22" t="s">
        <v>5</v>
      </c>
      <c r="G69" s="54"/>
      <c r="H69" s="54"/>
      <c r="I69" s="54"/>
      <c r="J69" s="22" t="str">
        <f t="shared" ref="J69:J70" si="7">IF(D69="Y",IF(G69="","Not Started",IF(F69=G69,"Ok","NOk")),"NA")</f>
        <v>Not Started</v>
      </c>
      <c r="K69" s="30" t="s">
        <v>74</v>
      </c>
      <c r="L69" s="109"/>
    </row>
    <row r="70" spans="2:12" ht="27" thickBot="1" x14ac:dyDescent="0.3">
      <c r="B70" s="76"/>
      <c r="C70" s="77" t="s">
        <v>266</v>
      </c>
      <c r="D70" s="143" t="s">
        <v>4</v>
      </c>
      <c r="E70" s="78" t="s">
        <v>268</v>
      </c>
      <c r="F70" s="80" t="s">
        <v>5</v>
      </c>
      <c r="G70" s="59"/>
      <c r="H70" s="59"/>
      <c r="I70" s="59"/>
      <c r="J70" s="80" t="str">
        <f t="shared" si="7"/>
        <v>Not Started</v>
      </c>
      <c r="K70" s="118" t="s">
        <v>74</v>
      </c>
      <c r="L70" s="144"/>
    </row>
  </sheetData>
  <sheetProtection algorithmName="SHA-512" hashValue="T/AUhklZNtgOYkb9M1GmTtkS+0VrgB5GL/DcFpYZEj61gPCwm/m5wUl6xu61aA91Ta6zwGRObJNo8qJHkHFV8g==" saltValue="LoIEJDoD5Kv5DBqz7rZW0A==" spinCount="100000" sheet="1" objects="1" scenarios="1"/>
  <phoneticPr fontId="6" type="noConversion"/>
  <conditionalFormatting sqref="J1:J50 J62 J71:J1048576">
    <cfRule type="cellIs" dxfId="38" priority="30" operator="equal">
      <formula>"Not Started"</formula>
    </cfRule>
    <cfRule type="cellIs" dxfId="37" priority="67" operator="equal">
      <formula>"NA"</formula>
    </cfRule>
    <cfRule type="cellIs" dxfId="36" priority="183" operator="equal">
      <formula>"Ok"</formula>
    </cfRule>
    <cfRule type="cellIs" dxfId="35" priority="186" operator="equal">
      <formula>"NOk"</formula>
    </cfRule>
  </conditionalFormatting>
  <conditionalFormatting sqref="K1:K50 K62 K71:K1048576">
    <cfRule type="cellIs" dxfId="34" priority="29" operator="equal">
      <formula>"Make a choice"</formula>
    </cfRule>
    <cfRule type="cellIs" dxfId="33" priority="32" operator="equal">
      <formula>"No Error"</formula>
    </cfRule>
    <cfRule type="cellIs" dxfId="32" priority="33" operator="equal">
      <formula>"Cosmetic"</formula>
    </cfRule>
    <cfRule type="cellIs" dxfId="31" priority="34" operator="equal">
      <formula>"Minor"</formula>
    </cfRule>
    <cfRule type="cellIs" dxfId="30" priority="35" operator="equal">
      <formula>"Major"</formula>
    </cfRule>
    <cfRule type="cellIs" dxfId="29" priority="151" operator="equal">
      <formula>"Test Blocking"</formula>
    </cfRule>
    <cfRule type="cellIs" dxfId="28" priority="152" operator="equal">
      <formula>"Blocking"</formula>
    </cfRule>
  </conditionalFormatting>
  <conditionalFormatting sqref="D1:D50 D62 D71:D1048576">
    <cfRule type="cellIs" dxfId="27" priority="27" operator="equal">
      <formula>"N"</formula>
    </cfRule>
    <cfRule type="cellIs" dxfId="26" priority="28" operator="equal">
      <formula>"Y"</formula>
    </cfRule>
  </conditionalFormatting>
  <conditionalFormatting sqref="J51:J61">
    <cfRule type="cellIs" dxfId="25" priority="17" operator="equal">
      <formula>"Not Started"</formula>
    </cfRule>
    <cfRule type="cellIs" dxfId="24" priority="22" operator="equal">
      <formula>"NA"</formula>
    </cfRule>
    <cfRule type="cellIs" dxfId="23" priority="25" operator="equal">
      <formula>"Ok"</formula>
    </cfRule>
    <cfRule type="cellIs" dxfId="22" priority="26" operator="equal">
      <formula>"NOk"</formula>
    </cfRule>
  </conditionalFormatting>
  <conditionalFormatting sqref="K51:K61">
    <cfRule type="cellIs" dxfId="21" priority="16" operator="equal">
      <formula>"Make a choice"</formula>
    </cfRule>
    <cfRule type="cellIs" dxfId="20" priority="18" operator="equal">
      <formula>"No Error"</formula>
    </cfRule>
    <cfRule type="cellIs" dxfId="19" priority="19" operator="equal">
      <formula>"Cosmetic"</formula>
    </cfRule>
    <cfRule type="cellIs" dxfId="18" priority="20" operator="equal">
      <formula>"Minor"</formula>
    </cfRule>
    <cfRule type="cellIs" dxfId="17" priority="21" operator="equal">
      <formula>"Major"</formula>
    </cfRule>
    <cfRule type="cellIs" dxfId="16" priority="23" operator="equal">
      <formula>"Test Blocking"</formula>
    </cfRule>
    <cfRule type="cellIs" dxfId="15" priority="24" operator="equal">
      <formula>"Blocking"</formula>
    </cfRule>
  </conditionalFormatting>
  <conditionalFormatting sqref="D51:D61">
    <cfRule type="cellIs" dxfId="14" priority="14" operator="equal">
      <formula>"N"</formula>
    </cfRule>
    <cfRule type="cellIs" dxfId="13" priority="15" operator="equal">
      <formula>"Y"</formula>
    </cfRule>
  </conditionalFormatting>
  <conditionalFormatting sqref="J63:J70">
    <cfRule type="cellIs" dxfId="12" priority="4" operator="equal">
      <formula>"Not Started"</formula>
    </cfRule>
    <cfRule type="cellIs" dxfId="11" priority="9" operator="equal">
      <formula>"NA"</formula>
    </cfRule>
    <cfRule type="cellIs" dxfId="10" priority="12" operator="equal">
      <formula>"Ok"</formula>
    </cfRule>
    <cfRule type="cellIs" dxfId="9" priority="13" operator="equal">
      <formula>"NOk"</formula>
    </cfRule>
  </conditionalFormatting>
  <conditionalFormatting sqref="K63:K70">
    <cfRule type="cellIs" dxfId="8" priority="3" operator="equal">
      <formula>"Make a choice"</formula>
    </cfRule>
    <cfRule type="cellIs" dxfId="7" priority="5" operator="equal">
      <formula>"No Error"</formula>
    </cfRule>
    <cfRule type="cellIs" dxfId="6" priority="6" operator="equal">
      <formula>"Cosmetic"</formula>
    </cfRule>
    <cfRule type="cellIs" dxfId="5" priority="7" operator="equal">
      <formula>"Minor"</formula>
    </cfRule>
    <cfRule type="cellIs" dxfId="4" priority="8" operator="equal">
      <formula>"Major"</formula>
    </cfRule>
    <cfRule type="cellIs" dxfId="3" priority="10" operator="equal">
      <formula>"Test Blocking"</formula>
    </cfRule>
    <cfRule type="cellIs" dxfId="2" priority="11" operator="equal">
      <formula>"Blocking"</formula>
    </cfRule>
  </conditionalFormatting>
  <conditionalFormatting sqref="D63:D70">
    <cfRule type="cellIs" dxfId="1" priority="1" operator="equal">
      <formula>"N"</formula>
    </cfRule>
    <cfRule type="cellIs" dxfId="0" priority="2" operator="equal">
      <formula>"Y"</formula>
    </cfRule>
  </conditionalFormatting>
  <dataValidations count="2">
    <dataValidation type="list" allowBlank="1" showErrorMessage="1" errorTitle="Options" error="Select one of the defined values" promptTitle="Status" prompt="Akkoord_x000a_Niet akkoord_x000a_Akkoord met voorbehoud_x000a_Vervallen_x000a_" sqref="K3:K23 K25:K49 K51:K61 K63:K70" xr:uid="{BFBDD79A-EE74-4FBA-8C38-A56A91ED0A03}">
      <formula1>"Make a choice, Cosmetic, Minor, Major, Blocking, Test blocking, No error"</formula1>
    </dataValidation>
    <dataValidation type="list" allowBlank="1" showErrorMessage="1" errorTitle="Invalid" error="Only select Y or N" sqref="D3:D23 D25:D49 D51:D61 D63:D70" xr:uid="{1B7201AE-14F3-488D-AC46-80849943BD37}">
      <formula1>"Y,N"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DC82BCF5A7A84FB312F73B18B996B6" ma:contentTypeVersion="13" ma:contentTypeDescription="Create a new document." ma:contentTypeScope="" ma:versionID="02ee590f0acfea8d34a551c2c6b5a51f">
  <xsd:schema xmlns:xsd="http://www.w3.org/2001/XMLSchema" xmlns:xs="http://www.w3.org/2001/XMLSchema" xmlns:p="http://schemas.microsoft.com/office/2006/metadata/properties" xmlns:ns3="8de3ee10-b2c5-488c-b9c7-2ad3e36c7237" xmlns:ns4="c2f30b2d-55b9-498d-b119-b4f6b8b15781" targetNamespace="http://schemas.microsoft.com/office/2006/metadata/properties" ma:root="true" ma:fieldsID="ef668c6b4c848c2c93607a60e33a4b6d" ns3:_="" ns4:_="">
    <xsd:import namespace="8de3ee10-b2c5-488c-b9c7-2ad3e36c7237"/>
    <xsd:import namespace="c2f30b2d-55b9-498d-b119-b4f6b8b1578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e3ee10-b2c5-488c-b9c7-2ad3e36c72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f30b2d-55b9-498d-b119-b4f6b8b1578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143E19B-3CBB-443F-B35C-2D21C143D2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e3ee10-b2c5-488c-b9c7-2ad3e36c7237"/>
    <ds:schemaRef ds:uri="c2f30b2d-55b9-498d-b119-b4f6b8b157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EC0E68-4529-493D-B31F-51E0697E55E0}">
  <ds:schemaRefs>
    <ds:schemaRef ds:uri="http://schemas.microsoft.com/office/2006/documentManagement/types"/>
    <ds:schemaRef ds:uri="c2f30b2d-55b9-498d-b119-b4f6b8b15781"/>
    <ds:schemaRef ds:uri="http://purl.org/dc/terms/"/>
    <ds:schemaRef ds:uri="8de3ee10-b2c5-488c-b9c7-2ad3e36c7237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8CB9D93-BF31-4C4F-B186-049DB28CC68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MDM Setup</vt:lpstr>
      <vt:lpstr>MDM Configuration</vt:lpstr>
      <vt:lpstr>Technical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Bakker</dc:creator>
  <cp:lastModifiedBy>Bakker, Ronald</cp:lastModifiedBy>
  <dcterms:created xsi:type="dcterms:W3CDTF">2015-04-18T13:08:35Z</dcterms:created>
  <dcterms:modified xsi:type="dcterms:W3CDTF">2021-12-04T13:56:28Z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0x010100E2DC82BCF5A7A84FB312F73B18B996B6</vt:lpwstr>
  </property>
</Properties>
</file>