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4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HESSENBOX-DA\LLC Material Costing Tool\"/>
    </mc:Choice>
  </mc:AlternateContent>
  <xr:revisionPtr revIDLastSave="0" documentId="13_ncr:1_{99559DBE-FDDE-4340-ABD1-1A95D989CC18}" xr6:coauthVersionLast="47" xr6:coauthVersionMax="47" xr10:uidLastSave="{00000000-0000-0000-0000-000000000000}"/>
  <bookViews>
    <workbookView minimized="1" xWindow="3096" yWindow="2892" windowWidth="1992" windowHeight="996" tabRatio="834" firstSheet="2" activeTab="2" xr2:uid="{00000000-000D-0000-FFFF-FFFF00000000}"/>
  </bookViews>
  <sheets>
    <sheet name="Description" sheetId="4" r:id="rId1"/>
    <sheet name="Pivot_LP_LB calc SL Belt" sheetId="8" state="hidden" r:id="rId2"/>
    <sheet name="LP_LB calc SL Belt" sheetId="6" r:id="rId3"/>
    <sheet name="Belt" sheetId="17" state="hidden" r:id="rId4"/>
    <sheet name="Pivot_LP_LB calc SL ICS" sheetId="9" state="hidden" r:id="rId5"/>
    <sheet name="Qty_LP_LB calc SL Belt" sheetId="11" r:id="rId6"/>
    <sheet name="LP_LB calc SL ICS" sheetId="10" r:id="rId7"/>
    <sheet name="Qty_LP_LB calc SL ICS" sheetId="13" r:id="rId8"/>
    <sheet name="Pivot_LP_PM calc previous SL" sheetId="3" state="hidden" r:id="rId9"/>
    <sheet name="LP_PM calc previous SL concept" sheetId="2" state="hidden" r:id="rId10"/>
    <sheet name="LDP_FDB Dubai concept" sheetId="7" state="hidden" r:id="rId11"/>
  </sheets>
  <definedNames>
    <definedName name="_xlnm._FilterDatabase" localSheetId="2" hidden="1">'LP_LB calc SL Belt'!$A$12:$AB$111</definedName>
    <definedName name="_xlnm._FilterDatabase" localSheetId="6" hidden="1">'LP_LB calc SL ICS'!$A$12:$AB$95</definedName>
    <definedName name="_xlnm._FilterDatabase" localSheetId="9" hidden="1">'LP_PM calc previous SL concept'!$A$3:$AA$131</definedName>
  </definedNames>
  <calcPr calcId="191028"/>
  <pivotCaches>
    <pivotCache cacheId="4" r:id="rId12"/>
    <pivotCache cacheId="5" r:id="rId13"/>
    <pivotCache cacheId="6" r:id="rId14"/>
    <pivotCache cacheId="7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92" i="10" l="1"/>
  <c r="Z92" i="10" s="1"/>
  <c r="T92" i="10"/>
  <c r="Z91" i="10"/>
  <c r="W91" i="10"/>
  <c r="Y91" i="10" s="1"/>
  <c r="T91" i="10"/>
  <c r="V91" i="10" s="1"/>
  <c r="U89" i="10"/>
  <c r="Z89" i="10" s="1"/>
  <c r="T89" i="10"/>
  <c r="Z88" i="10"/>
  <c r="W88" i="10"/>
  <c r="Y88" i="10" s="1"/>
  <c r="T88" i="10"/>
  <c r="V88" i="10" s="1"/>
  <c r="U108" i="6"/>
  <c r="Z108" i="6" s="1"/>
  <c r="T108" i="6"/>
  <c r="U107" i="6"/>
  <c r="Z107" i="6" s="1"/>
  <c r="T107" i="6"/>
  <c r="U105" i="6"/>
  <c r="Z105" i="6" s="1"/>
  <c r="T105" i="6"/>
  <c r="U104" i="6"/>
  <c r="Z104" i="6" s="1"/>
  <c r="T104" i="6"/>
  <c r="U102" i="6"/>
  <c r="Z102" i="6" s="1"/>
  <c r="T102" i="6"/>
  <c r="U101" i="6"/>
  <c r="Z101" i="6" s="1"/>
  <c r="T101" i="6"/>
  <c r="U99" i="6"/>
  <c r="T99" i="6"/>
  <c r="U98" i="6"/>
  <c r="Z98" i="6" s="1"/>
  <c r="T98" i="6"/>
  <c r="AA88" i="10" l="1"/>
  <c r="V107" i="6"/>
  <c r="AA91" i="10"/>
  <c r="V92" i="10"/>
  <c r="W92" i="10"/>
  <c r="Y92" i="10" s="1"/>
  <c r="V89" i="10"/>
  <c r="W89" i="10"/>
  <c r="Y89" i="10" s="1"/>
  <c r="V108" i="6"/>
  <c r="W108" i="6"/>
  <c r="Y108" i="6" s="1"/>
  <c r="W107" i="6"/>
  <c r="Y107" i="6" s="1"/>
  <c r="W104" i="6"/>
  <c r="Y104" i="6" s="1"/>
  <c r="V105" i="6"/>
  <c r="V104" i="6"/>
  <c r="W105" i="6"/>
  <c r="Y105" i="6" s="1"/>
  <c r="V99" i="6"/>
  <c r="V102" i="6"/>
  <c r="V101" i="6"/>
  <c r="W102" i="6"/>
  <c r="Y102" i="6" s="1"/>
  <c r="W101" i="6"/>
  <c r="Y101" i="6" s="1"/>
  <c r="W98" i="6"/>
  <c r="Y98" i="6" s="1"/>
  <c r="W99" i="6"/>
  <c r="Y99" i="6" s="1"/>
  <c r="Z99" i="6"/>
  <c r="V98" i="6"/>
  <c r="AA107" i="6" l="1"/>
  <c r="AA104" i="6"/>
  <c r="AA92" i="10"/>
  <c r="AA89" i="10"/>
  <c r="AA108" i="6"/>
  <c r="AA99" i="6"/>
  <c r="AA105" i="6"/>
  <c r="AA102" i="6"/>
  <c r="AA101" i="6"/>
  <c r="AA98" i="6"/>
  <c r="U126" i="10" l="1"/>
  <c r="U125" i="10"/>
  <c r="U123" i="10"/>
  <c r="U122" i="10"/>
  <c r="U120" i="10"/>
  <c r="U119" i="10"/>
  <c r="U117" i="10"/>
  <c r="U116" i="10"/>
  <c r="U114" i="10"/>
  <c r="U113" i="10"/>
  <c r="U111" i="10"/>
  <c r="U110" i="10"/>
  <c r="U108" i="10"/>
  <c r="U107" i="10"/>
  <c r="U105" i="10"/>
  <c r="U104" i="10"/>
  <c r="U102" i="10"/>
  <c r="U101" i="10"/>
  <c r="U99" i="10"/>
  <c r="U98" i="10"/>
  <c r="U96" i="10"/>
  <c r="U95" i="10"/>
  <c r="U86" i="10"/>
  <c r="U83" i="10"/>
  <c r="U80" i="10"/>
  <c r="U77" i="10"/>
  <c r="U76" i="10"/>
  <c r="U73" i="10"/>
  <c r="U71" i="10"/>
  <c r="U70" i="10"/>
  <c r="U68" i="10"/>
  <c r="U66" i="10"/>
  <c r="U64" i="10"/>
  <c r="U62" i="10"/>
  <c r="U60" i="10"/>
  <c r="U59" i="10"/>
  <c r="U57" i="10"/>
  <c r="U56" i="10"/>
  <c r="U55" i="10"/>
  <c r="U53" i="10"/>
  <c r="U52" i="10"/>
  <c r="U51" i="10"/>
  <c r="U49" i="10"/>
  <c r="U48" i="10"/>
  <c r="U47" i="10"/>
  <c r="U46" i="10"/>
  <c r="U44" i="10"/>
  <c r="U43" i="10"/>
  <c r="U42" i="10"/>
  <c r="U41" i="10"/>
  <c r="U39" i="10"/>
  <c r="U38" i="10"/>
  <c r="U37" i="10"/>
  <c r="U36" i="10"/>
  <c r="U35" i="10"/>
  <c r="U34" i="10"/>
  <c r="U33" i="10"/>
  <c r="U32" i="10"/>
  <c r="U30" i="10"/>
  <c r="U29" i="10"/>
  <c r="U28" i="10"/>
  <c r="U27" i="10"/>
  <c r="U26" i="10"/>
  <c r="U25" i="10"/>
  <c r="U24" i="10"/>
  <c r="U23" i="10"/>
  <c r="U21" i="10"/>
  <c r="U20" i="10"/>
  <c r="U19" i="10"/>
  <c r="U18" i="10"/>
  <c r="U17" i="10"/>
  <c r="U15" i="10"/>
  <c r="U14" i="10"/>
  <c r="U55" i="6" l="1"/>
  <c r="U48" i="6"/>
  <c r="U49" i="6"/>
  <c r="U41" i="6"/>
  <c r="U35" i="6"/>
  <c r="U36" i="6"/>
  <c r="U37" i="6"/>
  <c r="U47" i="6"/>
  <c r="U38" i="6"/>
  <c r="U39" i="6"/>
  <c r="U33" i="6"/>
  <c r="U34" i="6"/>
  <c r="U23" i="6"/>
  <c r="U24" i="6"/>
  <c r="U25" i="6"/>
  <c r="U26" i="6"/>
  <c r="U27" i="6"/>
  <c r="U28" i="6"/>
  <c r="U29" i="6"/>
  <c r="U19" i="6"/>
  <c r="U20" i="6"/>
  <c r="U21" i="6"/>
  <c r="U17" i="6"/>
  <c r="U14" i="6"/>
  <c r="Z86" i="10" l="1"/>
  <c r="Z85" i="10"/>
  <c r="Z83" i="10"/>
  <c r="Z82" i="10"/>
  <c r="Z80" i="10"/>
  <c r="Z79" i="10"/>
  <c r="Z77" i="10"/>
  <c r="Z73" i="10"/>
  <c r="Z68" i="10"/>
  <c r="Z66" i="10"/>
  <c r="Z64" i="10"/>
  <c r="W56" i="10"/>
  <c r="Z57" i="10"/>
  <c r="W34" i="10"/>
  <c r="Y34" i="10" s="1"/>
  <c r="W36" i="10"/>
  <c r="Y36" i="10" s="1"/>
  <c r="W37" i="10"/>
  <c r="Y37" i="10" s="1"/>
  <c r="Z38" i="10"/>
  <c r="Z39" i="10"/>
  <c r="U132" i="6"/>
  <c r="W132" i="6" s="1"/>
  <c r="Y132" i="6" s="1"/>
  <c r="U131" i="6"/>
  <c r="Z131" i="6" s="1"/>
  <c r="U129" i="6"/>
  <c r="U128" i="6"/>
  <c r="Z128" i="6" s="1"/>
  <c r="U126" i="6"/>
  <c r="U125" i="6"/>
  <c r="Z125" i="6" s="1"/>
  <c r="U123" i="6"/>
  <c r="U122" i="6"/>
  <c r="Z122" i="6" s="1"/>
  <c r="U120" i="6"/>
  <c r="W120" i="6" s="1"/>
  <c r="Y120" i="6" s="1"/>
  <c r="U119" i="6"/>
  <c r="Z119" i="6" s="1"/>
  <c r="U117" i="6"/>
  <c r="Z117" i="6" s="1"/>
  <c r="U116" i="6"/>
  <c r="Z116" i="6" s="1"/>
  <c r="U114" i="6"/>
  <c r="W114" i="6" s="1"/>
  <c r="Y114" i="6" s="1"/>
  <c r="U113" i="6"/>
  <c r="Z113" i="6" s="1"/>
  <c r="U111" i="6"/>
  <c r="U110" i="6"/>
  <c r="U96" i="6"/>
  <c r="Z96" i="6" s="1"/>
  <c r="U95" i="6"/>
  <c r="Z95" i="6" s="1"/>
  <c r="U93" i="6"/>
  <c r="Z93" i="6" s="1"/>
  <c r="U92" i="6"/>
  <c r="Z92" i="6" s="1"/>
  <c r="U90" i="6"/>
  <c r="Z90" i="6" s="1"/>
  <c r="U89" i="6"/>
  <c r="Z89" i="6" s="1"/>
  <c r="U87" i="6"/>
  <c r="Z87" i="6" s="1"/>
  <c r="U86" i="6"/>
  <c r="Z86" i="6" s="1"/>
  <c r="U84" i="6"/>
  <c r="Z84" i="6" s="1"/>
  <c r="U83" i="6"/>
  <c r="Z83" i="6" s="1"/>
  <c r="U76" i="6"/>
  <c r="W76" i="6" s="1"/>
  <c r="Y76" i="6" s="1"/>
  <c r="U77" i="6"/>
  <c r="Z77" i="6" s="1"/>
  <c r="U78" i="6"/>
  <c r="Z78" i="6" s="1"/>
  <c r="U75" i="6"/>
  <c r="W75" i="6" s="1"/>
  <c r="Y75" i="6" s="1"/>
  <c r="U68" i="6"/>
  <c r="U66" i="6"/>
  <c r="Z66" i="6" s="1"/>
  <c r="U64" i="6"/>
  <c r="W64" i="6" s="1"/>
  <c r="Y64" i="6" s="1"/>
  <c r="U62" i="6"/>
  <c r="U60" i="6"/>
  <c r="U59" i="6"/>
  <c r="U56" i="6"/>
  <c r="W56" i="6" s="1"/>
  <c r="U57" i="6"/>
  <c r="Z57" i="6" s="1"/>
  <c r="U52" i="6"/>
  <c r="U53" i="6"/>
  <c r="U51" i="6"/>
  <c r="U46" i="6"/>
  <c r="U42" i="6"/>
  <c r="U43" i="6"/>
  <c r="U44" i="6"/>
  <c r="Z34" i="6"/>
  <c r="W36" i="6"/>
  <c r="Y36" i="6" s="1"/>
  <c r="W37" i="6"/>
  <c r="Y37" i="6" s="1"/>
  <c r="Z38" i="6"/>
  <c r="Z39" i="6"/>
  <c r="W33" i="6"/>
  <c r="Y33" i="6" s="1"/>
  <c r="U32" i="6"/>
  <c r="W32" i="6" s="1"/>
  <c r="Y32" i="6" s="1"/>
  <c r="T86" i="10"/>
  <c r="T85" i="10"/>
  <c r="T83" i="10"/>
  <c r="T82" i="10"/>
  <c r="T80" i="10"/>
  <c r="T79" i="10"/>
  <c r="T77" i="10"/>
  <c r="Z76" i="10"/>
  <c r="T76" i="10"/>
  <c r="V76" i="10" s="1"/>
  <c r="Z74" i="10"/>
  <c r="T74" i="10"/>
  <c r="T73" i="10"/>
  <c r="T68" i="10"/>
  <c r="T66" i="10"/>
  <c r="T64" i="10"/>
  <c r="T57" i="10"/>
  <c r="T56" i="10"/>
  <c r="W55" i="10"/>
  <c r="Y55" i="10" s="1"/>
  <c r="T55" i="10"/>
  <c r="T39" i="10"/>
  <c r="T38" i="10"/>
  <c r="T37" i="10"/>
  <c r="T36" i="10"/>
  <c r="T35" i="10"/>
  <c r="T34" i="10"/>
  <c r="Z33" i="10"/>
  <c r="T33" i="10"/>
  <c r="Z32" i="10"/>
  <c r="T32" i="10"/>
  <c r="T41" i="10"/>
  <c r="Z41" i="10"/>
  <c r="T42" i="10"/>
  <c r="Z42" i="10"/>
  <c r="T43" i="10"/>
  <c r="T44" i="10"/>
  <c r="W44" i="10"/>
  <c r="Y44" i="10" s="1"/>
  <c r="T46" i="10"/>
  <c r="Z46" i="10"/>
  <c r="T47" i="10"/>
  <c r="Z47" i="10"/>
  <c r="T132" i="6"/>
  <c r="T131" i="6"/>
  <c r="T129" i="6"/>
  <c r="T128" i="6"/>
  <c r="T126" i="6"/>
  <c r="T125" i="6"/>
  <c r="T123" i="6"/>
  <c r="T122" i="6"/>
  <c r="T120" i="6"/>
  <c r="T119" i="6"/>
  <c r="T117" i="6"/>
  <c r="T116" i="6"/>
  <c r="T114" i="6"/>
  <c r="T113" i="6"/>
  <c r="T96" i="6"/>
  <c r="T95" i="6"/>
  <c r="T93" i="6"/>
  <c r="T92" i="6"/>
  <c r="T90" i="6"/>
  <c r="T89" i="6"/>
  <c r="T87" i="6"/>
  <c r="T86" i="6"/>
  <c r="T84" i="6"/>
  <c r="T83" i="6"/>
  <c r="T110" i="6"/>
  <c r="T78" i="6"/>
  <c r="T77" i="6"/>
  <c r="T76" i="6"/>
  <c r="T75" i="6"/>
  <c r="T57" i="6"/>
  <c r="T56" i="6"/>
  <c r="T55" i="6"/>
  <c r="T68" i="6"/>
  <c r="T66" i="6"/>
  <c r="T64" i="6"/>
  <c r="T39" i="6"/>
  <c r="T38" i="6"/>
  <c r="T37" i="6"/>
  <c r="T36" i="6"/>
  <c r="T35" i="6"/>
  <c r="T34" i="6"/>
  <c r="T33" i="6"/>
  <c r="T32" i="6"/>
  <c r="D25" i="13"/>
  <c r="C25" i="13"/>
  <c r="V123" i="6" l="1"/>
  <c r="V129" i="6"/>
  <c r="V110" i="6"/>
  <c r="V126" i="6"/>
  <c r="V96" i="6"/>
  <c r="V83" i="10"/>
  <c r="V86" i="10"/>
  <c r="V85" i="10"/>
  <c r="W86" i="10"/>
  <c r="Y86" i="10" s="1"/>
  <c r="W85" i="10"/>
  <c r="Y85" i="10" s="1"/>
  <c r="V82" i="10"/>
  <c r="W83" i="10"/>
  <c r="Y83" i="10" s="1"/>
  <c r="W82" i="10"/>
  <c r="Y82" i="10" s="1"/>
  <c r="V80" i="10"/>
  <c r="V79" i="10"/>
  <c r="W80" i="10"/>
  <c r="Y80" i="10" s="1"/>
  <c r="W79" i="10"/>
  <c r="Y79" i="10" s="1"/>
  <c r="V77" i="10"/>
  <c r="W77" i="10"/>
  <c r="Y77" i="10" s="1"/>
  <c r="W76" i="10"/>
  <c r="Y76" i="10" s="1"/>
  <c r="AA76" i="10" s="1"/>
  <c r="V73" i="10"/>
  <c r="V74" i="10"/>
  <c r="W74" i="10"/>
  <c r="Y74" i="10" s="1"/>
  <c r="W73" i="10"/>
  <c r="Y73" i="10" s="1"/>
  <c r="V68" i="10"/>
  <c r="W68" i="10"/>
  <c r="Y68" i="10" s="1"/>
  <c r="V66" i="10"/>
  <c r="W66" i="10"/>
  <c r="Y66" i="10" s="1"/>
  <c r="V64" i="10"/>
  <c r="W41" i="10"/>
  <c r="Y41" i="10" s="1"/>
  <c r="W64" i="10"/>
  <c r="Y64" i="10" s="1"/>
  <c r="W42" i="10"/>
  <c r="Y42" i="10" s="1"/>
  <c r="V55" i="10"/>
  <c r="AA55" i="10" s="1"/>
  <c r="Z55" i="10"/>
  <c r="V57" i="10"/>
  <c r="V43" i="10"/>
  <c r="W57" i="10"/>
  <c r="Y57" i="10" s="1"/>
  <c r="Z36" i="10"/>
  <c r="V56" i="10"/>
  <c r="AA56" i="10" s="1"/>
  <c r="Z37" i="10"/>
  <c r="V41" i="10"/>
  <c r="V35" i="10"/>
  <c r="Z34" i="10"/>
  <c r="V42" i="10"/>
  <c r="W32" i="10"/>
  <c r="Y32" i="10" s="1"/>
  <c r="W35" i="10"/>
  <c r="Y35" i="10" s="1"/>
  <c r="Z35" i="10"/>
  <c r="V34" i="10"/>
  <c r="AA34" i="10" s="1"/>
  <c r="V47" i="10"/>
  <c r="V32" i="10"/>
  <c r="W47" i="10"/>
  <c r="Y47" i="10" s="1"/>
  <c r="V44" i="10"/>
  <c r="AA44" i="10" s="1"/>
  <c r="V33" i="10"/>
  <c r="W33" i="10"/>
  <c r="Y33" i="10" s="1"/>
  <c r="V39" i="10"/>
  <c r="V38" i="10"/>
  <c r="W39" i="10"/>
  <c r="Y39" i="10" s="1"/>
  <c r="W46" i="10"/>
  <c r="Y46" i="10" s="1"/>
  <c r="V37" i="10"/>
  <c r="AA37" i="10" s="1"/>
  <c r="W38" i="10"/>
  <c r="Y38" i="10" s="1"/>
  <c r="V46" i="10"/>
  <c r="V36" i="10"/>
  <c r="AA36" i="10" s="1"/>
  <c r="Z43" i="10"/>
  <c r="Z44" i="10"/>
  <c r="W43" i="10"/>
  <c r="Y43" i="10" s="1"/>
  <c r="W131" i="6"/>
  <c r="Y131" i="6" s="1"/>
  <c r="V132" i="6"/>
  <c r="AA132" i="6" s="1"/>
  <c r="V131" i="6"/>
  <c r="Z132" i="6"/>
  <c r="W129" i="6"/>
  <c r="Y129" i="6" s="1"/>
  <c r="AA129" i="6" s="1"/>
  <c r="W128" i="6"/>
  <c r="Y128" i="6" s="1"/>
  <c r="V128" i="6"/>
  <c r="Z129" i="6"/>
  <c r="W126" i="6"/>
  <c r="Y126" i="6" s="1"/>
  <c r="W125" i="6"/>
  <c r="Y125" i="6" s="1"/>
  <c r="V125" i="6"/>
  <c r="Z126" i="6"/>
  <c r="W123" i="6"/>
  <c r="Y123" i="6" s="1"/>
  <c r="Z123" i="6"/>
  <c r="V122" i="6"/>
  <c r="W122" i="6"/>
  <c r="Y122" i="6" s="1"/>
  <c r="V120" i="6"/>
  <c r="AA120" i="6" s="1"/>
  <c r="Z120" i="6"/>
  <c r="V119" i="6"/>
  <c r="W119" i="6"/>
  <c r="Y119" i="6" s="1"/>
  <c r="V117" i="6"/>
  <c r="V116" i="6"/>
  <c r="W116" i="6"/>
  <c r="Y116" i="6" s="1"/>
  <c r="W117" i="6"/>
  <c r="Y117" i="6" s="1"/>
  <c r="V114" i="6"/>
  <c r="AA114" i="6" s="1"/>
  <c r="Z114" i="6"/>
  <c r="V113" i="6"/>
  <c r="W113" i="6"/>
  <c r="Y113" i="6" s="1"/>
  <c r="V93" i="6"/>
  <c r="V95" i="6"/>
  <c r="W96" i="6"/>
  <c r="Y96" i="6" s="1"/>
  <c r="AA96" i="6" s="1"/>
  <c r="W95" i="6"/>
  <c r="Y95" i="6" s="1"/>
  <c r="V92" i="6"/>
  <c r="W93" i="6"/>
  <c r="Y93" i="6" s="1"/>
  <c r="W92" i="6"/>
  <c r="Y92" i="6" s="1"/>
  <c r="V89" i="6"/>
  <c r="W90" i="6"/>
  <c r="Y90" i="6" s="1"/>
  <c r="W89" i="6"/>
  <c r="Y89" i="6" s="1"/>
  <c r="V90" i="6"/>
  <c r="W87" i="6"/>
  <c r="Y87" i="6" s="1"/>
  <c r="V87" i="6"/>
  <c r="V86" i="6"/>
  <c r="W86" i="6"/>
  <c r="Y86" i="6" s="1"/>
  <c r="V84" i="6"/>
  <c r="W84" i="6"/>
  <c r="Y84" i="6" s="1"/>
  <c r="V83" i="6"/>
  <c r="Z110" i="6"/>
  <c r="W83" i="6"/>
  <c r="Y83" i="6" s="1"/>
  <c r="W110" i="6"/>
  <c r="Y110" i="6" s="1"/>
  <c r="Z75" i="6"/>
  <c r="Z76" i="6"/>
  <c r="V78" i="6"/>
  <c r="V77" i="6"/>
  <c r="W78" i="6"/>
  <c r="Y78" i="6" s="1"/>
  <c r="V76" i="6"/>
  <c r="AA76" i="6" s="1"/>
  <c r="W77" i="6"/>
  <c r="Y77" i="6" s="1"/>
  <c r="V75" i="6"/>
  <c r="AA75" i="6" s="1"/>
  <c r="V55" i="6"/>
  <c r="W55" i="6"/>
  <c r="Y55" i="6" s="1"/>
  <c r="Z55" i="6"/>
  <c r="V57" i="6"/>
  <c r="W57" i="6"/>
  <c r="Y57" i="6" s="1"/>
  <c r="V56" i="6"/>
  <c r="AA56" i="6" s="1"/>
  <c r="V68" i="6"/>
  <c r="W68" i="6"/>
  <c r="Y68" i="6" s="1"/>
  <c r="Z68" i="6"/>
  <c r="V66" i="6"/>
  <c r="W66" i="6"/>
  <c r="Y66" i="6" s="1"/>
  <c r="V34" i="6"/>
  <c r="Z64" i="6"/>
  <c r="V64" i="6"/>
  <c r="AA64" i="6" s="1"/>
  <c r="W34" i="6"/>
  <c r="Y34" i="6" s="1"/>
  <c r="Z36" i="6"/>
  <c r="V35" i="6"/>
  <c r="Z37" i="6"/>
  <c r="Z35" i="6"/>
  <c r="W35" i="6"/>
  <c r="Y35" i="6" s="1"/>
  <c r="V39" i="6"/>
  <c r="V33" i="6"/>
  <c r="AA33" i="6" s="1"/>
  <c r="Z33" i="6"/>
  <c r="V38" i="6"/>
  <c r="W39" i="6"/>
  <c r="Y39" i="6" s="1"/>
  <c r="Z32" i="6"/>
  <c r="V37" i="6"/>
  <c r="AA37" i="6" s="1"/>
  <c r="W38" i="6"/>
  <c r="Y38" i="6" s="1"/>
  <c r="V32" i="6"/>
  <c r="AA32" i="6" s="1"/>
  <c r="V36" i="6"/>
  <c r="AA36" i="6" s="1"/>
  <c r="D25" i="11"/>
  <c r="C25" i="11"/>
  <c r="U81" i="6"/>
  <c r="U80" i="6"/>
  <c r="U71" i="6"/>
  <c r="U72" i="6"/>
  <c r="U73" i="6"/>
  <c r="U70" i="6"/>
  <c r="U30" i="6"/>
  <c r="U18" i="6"/>
  <c r="U15" i="6"/>
  <c r="AA123" i="6" l="1"/>
  <c r="AA110" i="6"/>
  <c r="AA93" i="6"/>
  <c r="AA126" i="6"/>
  <c r="AA90" i="6"/>
  <c r="AA83" i="10"/>
  <c r="AA128" i="6"/>
  <c r="AA125" i="6"/>
  <c r="AA131" i="6"/>
  <c r="AA85" i="10"/>
  <c r="AA86" i="10"/>
  <c r="AA82" i="10"/>
  <c r="AA73" i="10"/>
  <c r="AA79" i="10"/>
  <c r="AA80" i="10"/>
  <c r="AA77" i="10"/>
  <c r="AA68" i="10"/>
  <c r="AA74" i="10"/>
  <c r="AA64" i="10"/>
  <c r="AA41" i="10"/>
  <c r="AA42" i="10"/>
  <c r="AA66" i="10"/>
  <c r="AA46" i="10"/>
  <c r="AA43" i="10"/>
  <c r="AA35" i="10"/>
  <c r="AA47" i="10"/>
  <c r="AA57" i="10"/>
  <c r="AA32" i="10"/>
  <c r="AA39" i="10"/>
  <c r="AA33" i="10"/>
  <c r="AA38" i="10"/>
  <c r="AA122" i="6"/>
  <c r="AA119" i="6"/>
  <c r="AA116" i="6"/>
  <c r="AA117" i="6"/>
  <c r="AA113" i="6"/>
  <c r="AA87" i="6"/>
  <c r="AA95" i="6"/>
  <c r="AA92" i="6"/>
  <c r="AA89" i="6"/>
  <c r="AA86" i="6"/>
  <c r="AA83" i="6"/>
  <c r="AA84" i="6"/>
  <c r="AA55" i="6"/>
  <c r="AA77" i="6"/>
  <c r="AA78" i="6"/>
  <c r="AA68" i="6"/>
  <c r="AA57" i="6"/>
  <c r="AA34" i="6"/>
  <c r="AA66" i="6"/>
  <c r="AA38" i="6"/>
  <c r="AA35" i="6"/>
  <c r="AA39" i="6"/>
  <c r="T94" i="10"/>
  <c r="V94" i="10" s="1"/>
  <c r="W94" i="10"/>
  <c r="Y94" i="10" s="1"/>
  <c r="Z94" i="10"/>
  <c r="T95" i="10"/>
  <c r="V95" i="10" s="1"/>
  <c r="W95" i="10"/>
  <c r="Y95" i="10" s="1"/>
  <c r="Z95" i="10"/>
  <c r="Z71" i="10"/>
  <c r="W71" i="10"/>
  <c r="Y71" i="10" s="1"/>
  <c r="T71" i="10"/>
  <c r="V71" i="10" s="1"/>
  <c r="Z70" i="10"/>
  <c r="W70" i="10"/>
  <c r="Y70" i="10" s="1"/>
  <c r="T70" i="10"/>
  <c r="V70" i="10" s="1"/>
  <c r="Z62" i="10"/>
  <c r="W62" i="10"/>
  <c r="Y62" i="10" s="1"/>
  <c r="T62" i="10"/>
  <c r="V62" i="10" s="1"/>
  <c r="Z60" i="10"/>
  <c r="W60" i="10"/>
  <c r="Y60" i="10" s="1"/>
  <c r="T60" i="10"/>
  <c r="V60" i="10" s="1"/>
  <c r="Z59" i="10"/>
  <c r="W59" i="10"/>
  <c r="Y59" i="10" s="1"/>
  <c r="T59" i="10"/>
  <c r="V59" i="10" s="1"/>
  <c r="Z53" i="10"/>
  <c r="W53" i="10"/>
  <c r="Y53" i="10" s="1"/>
  <c r="T53" i="10"/>
  <c r="V53" i="10" s="1"/>
  <c r="W52" i="10"/>
  <c r="T52" i="10"/>
  <c r="Z51" i="10"/>
  <c r="W51" i="10"/>
  <c r="Y51" i="10" s="1"/>
  <c r="T51" i="10"/>
  <c r="V51" i="10" s="1"/>
  <c r="Z49" i="10"/>
  <c r="W49" i="10"/>
  <c r="Y49" i="10" s="1"/>
  <c r="T49" i="10"/>
  <c r="V49" i="10" s="1"/>
  <c r="Z48" i="10"/>
  <c r="W48" i="10"/>
  <c r="Y48" i="10" s="1"/>
  <c r="T48" i="10"/>
  <c r="V48" i="10" s="1"/>
  <c r="Z30" i="10"/>
  <c r="W30" i="10"/>
  <c r="Y30" i="10" s="1"/>
  <c r="T30" i="10"/>
  <c r="V30" i="10" s="1"/>
  <c r="Z29" i="10"/>
  <c r="W29" i="10"/>
  <c r="Y29" i="10" s="1"/>
  <c r="T29" i="10"/>
  <c r="V29" i="10" s="1"/>
  <c r="Z28" i="10"/>
  <c r="W28" i="10"/>
  <c r="Y28" i="10" s="1"/>
  <c r="T28" i="10"/>
  <c r="V28" i="10" s="1"/>
  <c r="Z27" i="10"/>
  <c r="W27" i="10"/>
  <c r="Y27" i="10" s="1"/>
  <c r="T27" i="10"/>
  <c r="V27" i="10" s="1"/>
  <c r="Z26" i="10"/>
  <c r="W26" i="10"/>
  <c r="Y26" i="10" s="1"/>
  <c r="T26" i="10"/>
  <c r="V26" i="10" s="1"/>
  <c r="Z25" i="10"/>
  <c r="W25" i="10"/>
  <c r="Y25" i="10" s="1"/>
  <c r="T25" i="10"/>
  <c r="V25" i="10" s="1"/>
  <c r="Z24" i="10"/>
  <c r="W24" i="10"/>
  <c r="Y24" i="10" s="1"/>
  <c r="T24" i="10"/>
  <c r="V24" i="10" s="1"/>
  <c r="Z23" i="10"/>
  <c r="W23" i="10"/>
  <c r="Y23" i="10" s="1"/>
  <c r="T23" i="10"/>
  <c r="V23" i="10" s="1"/>
  <c r="Z21" i="10"/>
  <c r="W21" i="10"/>
  <c r="Y21" i="10" s="1"/>
  <c r="T21" i="10"/>
  <c r="V21" i="10" s="1"/>
  <c r="Z20" i="10"/>
  <c r="W20" i="10"/>
  <c r="Y20" i="10" s="1"/>
  <c r="T20" i="10"/>
  <c r="V20" i="10" s="1"/>
  <c r="Z19" i="10"/>
  <c r="W19" i="10"/>
  <c r="Y19" i="10" s="1"/>
  <c r="T19" i="10"/>
  <c r="V19" i="10" s="1"/>
  <c r="Z18" i="10"/>
  <c r="W18" i="10"/>
  <c r="Y18" i="10" s="1"/>
  <c r="T18" i="10"/>
  <c r="V18" i="10" s="1"/>
  <c r="Z17" i="10"/>
  <c r="W17" i="10"/>
  <c r="Y17" i="10" s="1"/>
  <c r="T17" i="10"/>
  <c r="V17" i="10" s="1"/>
  <c r="Z15" i="10"/>
  <c r="W15" i="10"/>
  <c r="Y15" i="10" s="1"/>
  <c r="T15" i="10"/>
  <c r="V15" i="10" s="1"/>
  <c r="Z14" i="10"/>
  <c r="W14" i="10"/>
  <c r="Y14" i="10" s="1"/>
  <c r="T14" i="10"/>
  <c r="V14" i="10" s="1"/>
  <c r="Z44" i="6"/>
  <c r="W44" i="6"/>
  <c r="Y44" i="6" s="1"/>
  <c r="T44" i="6"/>
  <c r="V44" i="6" s="1"/>
  <c r="Z43" i="6"/>
  <c r="W43" i="6"/>
  <c r="Y43" i="6" s="1"/>
  <c r="T43" i="6"/>
  <c r="V43" i="6" s="1"/>
  <c r="Z42" i="6"/>
  <c r="W42" i="6"/>
  <c r="Y42" i="6" s="1"/>
  <c r="T42" i="6"/>
  <c r="V42" i="6" s="1"/>
  <c r="Z41" i="6"/>
  <c r="W41" i="6"/>
  <c r="Y41" i="6" s="1"/>
  <c r="T41" i="6"/>
  <c r="V41" i="6" s="1"/>
  <c r="V52" i="10" l="1"/>
  <c r="AA52" i="10" s="1"/>
  <c r="AA60" i="10"/>
  <c r="AA95" i="10"/>
  <c r="AA94" i="10"/>
  <c r="AA44" i="6"/>
  <c r="AA62" i="10"/>
  <c r="AA14" i="10"/>
  <c r="AA17" i="10"/>
  <c r="AA19" i="10"/>
  <c r="AA21" i="10"/>
  <c r="AA24" i="10"/>
  <c r="AA26" i="10"/>
  <c r="AA28" i="10"/>
  <c r="AA30" i="10"/>
  <c r="AA49" i="10"/>
  <c r="AA53" i="10"/>
  <c r="AA70" i="10"/>
  <c r="AA15" i="10"/>
  <c r="AA18" i="10"/>
  <c r="AA20" i="10"/>
  <c r="AA23" i="10"/>
  <c r="AA25" i="10"/>
  <c r="AA27" i="10"/>
  <c r="AA29" i="10"/>
  <c r="AA48" i="10"/>
  <c r="AA51" i="10"/>
  <c r="AA59" i="10"/>
  <c r="AA71" i="10"/>
  <c r="AA41" i="6"/>
  <c r="AA42" i="6"/>
  <c r="AA43" i="6"/>
  <c r="W52" i="6" l="1"/>
  <c r="Z60" i="6" l="1"/>
  <c r="W60" i="6"/>
  <c r="Y60" i="6" s="1"/>
  <c r="T60" i="6"/>
  <c r="V60" i="6" s="1"/>
  <c r="AA60" i="6" l="1"/>
  <c r="Z46" i="6"/>
  <c r="W46" i="6"/>
  <c r="Y46" i="6" s="1"/>
  <c r="T46" i="6"/>
  <c r="V46" i="6" s="1"/>
  <c r="Z30" i="6"/>
  <c r="W30" i="6"/>
  <c r="Y30" i="6" s="1"/>
  <c r="T30" i="6"/>
  <c r="V30" i="6" s="1"/>
  <c r="Z29" i="6"/>
  <c r="W29" i="6"/>
  <c r="Y29" i="6" s="1"/>
  <c r="T29" i="6"/>
  <c r="V29" i="6" s="1"/>
  <c r="Z28" i="6"/>
  <c r="W28" i="6"/>
  <c r="Y28" i="6" s="1"/>
  <c r="T28" i="6"/>
  <c r="V28" i="6" s="1"/>
  <c r="T47" i="6"/>
  <c r="V47" i="6" s="1"/>
  <c r="W47" i="6"/>
  <c r="Y47" i="6" s="1"/>
  <c r="Z47" i="6"/>
  <c r="T48" i="6"/>
  <c r="V48" i="6" s="1"/>
  <c r="W48" i="6"/>
  <c r="Y48" i="6" s="1"/>
  <c r="Z48" i="6"/>
  <c r="T49" i="6"/>
  <c r="V49" i="6" s="1"/>
  <c r="W49" i="6"/>
  <c r="Y49" i="6" s="1"/>
  <c r="Z49" i="6"/>
  <c r="AA46" i="6" l="1"/>
  <c r="AA29" i="6"/>
  <c r="AA30" i="6"/>
  <c r="AA28" i="6"/>
  <c r="AA49" i="6"/>
  <c r="AA47" i="6"/>
  <c r="AA48" i="6"/>
  <c r="Z111" i="6"/>
  <c r="W111" i="6"/>
  <c r="Y111" i="6" s="1"/>
  <c r="T111" i="6"/>
  <c r="V111" i="6" s="1"/>
  <c r="Z81" i="6"/>
  <c r="W81" i="6"/>
  <c r="Y81" i="6" s="1"/>
  <c r="T81" i="6"/>
  <c r="V81" i="6" s="1"/>
  <c r="Z80" i="6"/>
  <c r="W80" i="6"/>
  <c r="Y80" i="6" s="1"/>
  <c r="T80" i="6"/>
  <c r="V80" i="6" s="1"/>
  <c r="Z73" i="6"/>
  <c r="W73" i="6"/>
  <c r="Y73" i="6" s="1"/>
  <c r="T73" i="6"/>
  <c r="V73" i="6" s="1"/>
  <c r="Z72" i="6"/>
  <c r="W72" i="6"/>
  <c r="Y72" i="6" s="1"/>
  <c r="T72" i="6"/>
  <c r="V72" i="6" s="1"/>
  <c r="Z71" i="6"/>
  <c r="W71" i="6"/>
  <c r="Y71" i="6" s="1"/>
  <c r="T71" i="6"/>
  <c r="V71" i="6" s="1"/>
  <c r="Z70" i="6"/>
  <c r="W70" i="6"/>
  <c r="Y70" i="6" s="1"/>
  <c r="T70" i="6"/>
  <c r="V70" i="6" s="1"/>
  <c r="Z62" i="6"/>
  <c r="W62" i="6"/>
  <c r="Y62" i="6" s="1"/>
  <c r="T62" i="6"/>
  <c r="V62" i="6" s="1"/>
  <c r="Z59" i="6"/>
  <c r="W59" i="6"/>
  <c r="Y59" i="6" s="1"/>
  <c r="T59" i="6"/>
  <c r="V59" i="6" s="1"/>
  <c r="Z53" i="6"/>
  <c r="W53" i="6"/>
  <c r="Y53" i="6" s="1"/>
  <c r="T53" i="6"/>
  <c r="V53" i="6" s="1"/>
  <c r="T52" i="6"/>
  <c r="Z51" i="6"/>
  <c r="W51" i="6"/>
  <c r="Y51" i="6" s="1"/>
  <c r="T51" i="6"/>
  <c r="V51" i="6" s="1"/>
  <c r="Z27" i="6"/>
  <c r="W27" i="6"/>
  <c r="Y27" i="6" s="1"/>
  <c r="T27" i="6"/>
  <c r="V27" i="6" s="1"/>
  <c r="Z26" i="6"/>
  <c r="W26" i="6"/>
  <c r="Y26" i="6" s="1"/>
  <c r="T26" i="6"/>
  <c r="V26" i="6" s="1"/>
  <c r="Z25" i="6"/>
  <c r="W25" i="6"/>
  <c r="Y25" i="6" s="1"/>
  <c r="T25" i="6"/>
  <c r="V25" i="6" s="1"/>
  <c r="Z24" i="6"/>
  <c r="W24" i="6"/>
  <c r="Y24" i="6" s="1"/>
  <c r="T24" i="6"/>
  <c r="V24" i="6" s="1"/>
  <c r="Z23" i="6"/>
  <c r="W23" i="6"/>
  <c r="Y23" i="6" s="1"/>
  <c r="T23" i="6"/>
  <c r="V23" i="6" s="1"/>
  <c r="Z21" i="6"/>
  <c r="W21" i="6"/>
  <c r="Y21" i="6" s="1"/>
  <c r="T21" i="6"/>
  <c r="V21" i="6" s="1"/>
  <c r="Z20" i="6"/>
  <c r="W20" i="6"/>
  <c r="Y20" i="6" s="1"/>
  <c r="T20" i="6"/>
  <c r="V20" i="6" s="1"/>
  <c r="Z19" i="6"/>
  <c r="W19" i="6"/>
  <c r="Y19" i="6" s="1"/>
  <c r="T19" i="6"/>
  <c r="V19" i="6" s="1"/>
  <c r="Z18" i="6"/>
  <c r="W18" i="6"/>
  <c r="Y18" i="6" s="1"/>
  <c r="T18" i="6"/>
  <c r="V18" i="6" s="1"/>
  <c r="Z17" i="6"/>
  <c r="W17" i="6"/>
  <c r="Y17" i="6" s="1"/>
  <c r="T17" i="6"/>
  <c r="V17" i="6" s="1"/>
  <c r="Z15" i="6"/>
  <c r="W15" i="6"/>
  <c r="Y15" i="6" s="1"/>
  <c r="T15" i="6"/>
  <c r="V15" i="6" s="1"/>
  <c r="Z14" i="6"/>
  <c r="W14" i="6"/>
  <c r="Y14" i="6" s="1"/>
  <c r="T14" i="6"/>
  <c r="V14" i="6" s="1"/>
  <c r="Z46" i="2"/>
  <c r="W46" i="2"/>
  <c r="Y46" i="2" s="1"/>
  <c r="T46" i="2"/>
  <c r="V46" i="2" s="1"/>
  <c r="Z45" i="2"/>
  <c r="W45" i="2"/>
  <c r="Y45" i="2" s="1"/>
  <c r="T45" i="2"/>
  <c r="V45" i="2" s="1"/>
  <c r="Z43" i="2"/>
  <c r="W43" i="2"/>
  <c r="Y43" i="2" s="1"/>
  <c r="T43" i="2"/>
  <c r="V43" i="2" s="1"/>
  <c r="Z42" i="2"/>
  <c r="W42" i="2"/>
  <c r="Y42" i="2" s="1"/>
  <c r="T42" i="2"/>
  <c r="V42" i="2" s="1"/>
  <c r="Z40" i="2"/>
  <c r="W40" i="2"/>
  <c r="Y40" i="2" s="1"/>
  <c r="T40" i="2"/>
  <c r="V40" i="2" s="1"/>
  <c r="Z39" i="2"/>
  <c r="W39" i="2"/>
  <c r="Y39" i="2" s="1"/>
  <c r="T39" i="2"/>
  <c r="V39" i="2" s="1"/>
  <c r="Z38" i="2"/>
  <c r="W38" i="2"/>
  <c r="Y38" i="2" s="1"/>
  <c r="T38" i="2"/>
  <c r="V38" i="2" s="1"/>
  <c r="Z37" i="2"/>
  <c r="W37" i="2"/>
  <c r="Y37" i="2" s="1"/>
  <c r="T37" i="2"/>
  <c r="V37" i="2" s="1"/>
  <c r="Z35" i="2"/>
  <c r="W35" i="2"/>
  <c r="Y35" i="2" s="1"/>
  <c r="T35" i="2"/>
  <c r="V35" i="2" s="1"/>
  <c r="Z33" i="2"/>
  <c r="W33" i="2"/>
  <c r="Y33" i="2" s="1"/>
  <c r="T33" i="2"/>
  <c r="V33" i="2" s="1"/>
  <c r="Z32" i="2"/>
  <c r="W32" i="2"/>
  <c r="Y32" i="2" s="1"/>
  <c r="T32" i="2"/>
  <c r="V32" i="2" s="1"/>
  <c r="Z30" i="2"/>
  <c r="W30" i="2"/>
  <c r="Y30" i="2" s="1"/>
  <c r="T30" i="2"/>
  <c r="V30" i="2" s="1"/>
  <c r="AA29" i="2"/>
  <c r="T29" i="2"/>
  <c r="Z28" i="2"/>
  <c r="W28" i="2"/>
  <c r="Y28" i="2" s="1"/>
  <c r="T28" i="2"/>
  <c r="V28" i="2" s="1"/>
  <c r="Z26" i="2"/>
  <c r="W26" i="2"/>
  <c r="Y26" i="2" s="1"/>
  <c r="T26" i="2"/>
  <c r="V26" i="2" s="1"/>
  <c r="Z25" i="2"/>
  <c r="W25" i="2"/>
  <c r="Y25" i="2" s="1"/>
  <c r="T25" i="2"/>
  <c r="V25" i="2" s="1"/>
  <c r="Z24" i="2"/>
  <c r="W24" i="2"/>
  <c r="Y24" i="2" s="1"/>
  <c r="T24" i="2"/>
  <c r="V24" i="2" s="1"/>
  <c r="Z23" i="2"/>
  <c r="W23" i="2"/>
  <c r="Y23" i="2" s="1"/>
  <c r="T23" i="2"/>
  <c r="V23" i="2" s="1"/>
  <c r="Z22" i="2"/>
  <c r="W22" i="2"/>
  <c r="Y22" i="2" s="1"/>
  <c r="T22" i="2"/>
  <c r="V22" i="2" s="1"/>
  <c r="Z21" i="2"/>
  <c r="W21" i="2"/>
  <c r="Y21" i="2" s="1"/>
  <c r="T21" i="2"/>
  <c r="V21" i="2" s="1"/>
  <c r="Z20" i="2"/>
  <c r="W20" i="2"/>
  <c r="Y20" i="2" s="1"/>
  <c r="T20" i="2"/>
  <c r="V20" i="2" s="1"/>
  <c r="Z18" i="2"/>
  <c r="W18" i="2"/>
  <c r="Y18" i="2" s="1"/>
  <c r="T18" i="2"/>
  <c r="V18" i="2" s="1"/>
  <c r="Z17" i="2"/>
  <c r="W17" i="2"/>
  <c r="Y17" i="2" s="1"/>
  <c r="T17" i="2"/>
  <c r="V17" i="2" s="1"/>
  <c r="Z16" i="2"/>
  <c r="W16" i="2"/>
  <c r="Y16" i="2" s="1"/>
  <c r="T16" i="2"/>
  <c r="V16" i="2" s="1"/>
  <c r="Z15" i="2"/>
  <c r="W15" i="2"/>
  <c r="Y15" i="2" s="1"/>
  <c r="T15" i="2"/>
  <c r="V15" i="2" s="1"/>
  <c r="Z14" i="2"/>
  <c r="W14" i="2"/>
  <c r="Y14" i="2" s="1"/>
  <c r="T14" i="2"/>
  <c r="V14" i="2" s="1"/>
  <c r="Z12" i="2"/>
  <c r="W12" i="2"/>
  <c r="Y12" i="2" s="1"/>
  <c r="T12" i="2"/>
  <c r="V12" i="2" s="1"/>
  <c r="Z11" i="2"/>
  <c r="W11" i="2"/>
  <c r="Y11" i="2" s="1"/>
  <c r="T11" i="2"/>
  <c r="V11" i="2" s="1"/>
  <c r="Z10" i="2"/>
  <c r="W10" i="2"/>
  <c r="Y10" i="2" s="1"/>
  <c r="T10" i="2"/>
  <c r="V10" i="2" s="1"/>
  <c r="Z9" i="2"/>
  <c r="W9" i="2"/>
  <c r="Y9" i="2" s="1"/>
  <c r="T9" i="2"/>
  <c r="V9" i="2" s="1"/>
  <c r="Z8" i="2"/>
  <c r="W8" i="2"/>
  <c r="Y8" i="2" s="1"/>
  <c r="T8" i="2"/>
  <c r="V8" i="2" s="1"/>
  <c r="Z6" i="2"/>
  <c r="W6" i="2"/>
  <c r="Y6" i="2" s="1"/>
  <c r="T6" i="2"/>
  <c r="V6" i="2" s="1"/>
  <c r="Z5" i="2"/>
  <c r="W5" i="2"/>
  <c r="Y5" i="2" s="1"/>
  <c r="T5" i="2"/>
  <c r="V5" i="2" s="1"/>
  <c r="V52" i="6" l="1"/>
  <c r="AA52" i="6" s="1"/>
  <c r="AA14" i="6"/>
  <c r="AA111" i="6"/>
  <c r="AA73" i="6"/>
  <c r="AA70" i="6"/>
  <c r="AA21" i="6"/>
  <c r="AA59" i="6"/>
  <c r="AA51" i="6"/>
  <c r="AA80" i="6"/>
  <c r="AA72" i="6"/>
  <c r="AA17" i="6"/>
  <c r="AA26" i="6"/>
  <c r="AA71" i="6"/>
  <c r="AA81" i="6"/>
  <c r="AA18" i="6"/>
  <c r="AA25" i="6"/>
  <c r="AA20" i="6"/>
  <c r="AA23" i="6"/>
  <c r="AA53" i="6"/>
  <c r="AA27" i="6"/>
  <c r="AA15" i="6"/>
  <c r="AA19" i="6"/>
  <c r="AA24" i="6"/>
  <c r="AA62" i="6"/>
  <c r="AA33" i="2"/>
  <c r="AA45" i="2"/>
  <c r="AA26" i="2"/>
  <c r="AA30" i="2"/>
  <c r="AA40" i="2"/>
  <c r="AA23" i="2"/>
  <c r="AA42" i="2"/>
  <c r="AA38" i="2"/>
  <c r="AA12" i="2"/>
  <c r="AA18" i="2"/>
  <c r="AA8" i="2"/>
  <c r="AA20" i="2"/>
  <c r="AA16" i="2"/>
  <c r="AA6" i="2"/>
  <c r="AA17" i="2"/>
  <c r="AA25" i="2"/>
  <c r="AA37" i="2"/>
  <c r="AA10" i="2"/>
  <c r="AA14" i="2"/>
  <c r="AA35" i="2"/>
  <c r="AA46" i="2"/>
  <c r="AA15" i="2"/>
  <c r="AA5" i="2"/>
  <c r="AA11" i="2"/>
  <c r="AA22" i="2"/>
  <c r="AA24" i="2"/>
  <c r="AA39" i="2"/>
  <c r="AA21" i="2"/>
  <c r="AA9" i="2"/>
  <c r="AA28" i="2"/>
  <c r="AA32" i="2"/>
  <c r="AA4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Karta, Evelyn Eugenia (SL AIR TI EN EE ES)</author>
    <author>Rettberg, Frank (ICS TI SA AS)</author>
  </authors>
  <commentList>
    <comment ref="B12" authorId="0" shapeId="0" xr:uid="{7CA1B884-1358-4F93-B16C-FCBFE8DED56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Reference ID to get Qty from Qty all Devices Belt
</t>
        </r>
      </text>
    </comment>
    <comment ref="AB12" authorId="1" shapeId="0" xr:uid="{D2B1DEA0-95E6-4073-9A73-D3E2F951C811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Link to BCT</t>
        </r>
      </text>
    </comment>
    <comment ref="C14" authorId="0" shapeId="0" xr:uid="{5BD0A16B-49D7-45DB-8F1C-3BBFCB7B275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4" authorId="0" shapeId="0" xr:uid="{1BD8620B-5CA1-423E-AD8E-06830FB9C72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5" authorId="0" shapeId="0" xr:uid="{30E6A3A2-A5A6-4C72-BAA0-6256D064E82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5" authorId="0" shapeId="0" xr:uid="{037E8662-A20F-40EE-B5C5-B0D5BB983B1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7" authorId="0" shapeId="0" xr:uid="{F446DC91-9C1A-40BC-85B4-0B359CDAB43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7" authorId="0" shapeId="0" xr:uid="{D6573BA4-B720-4F2F-8336-695CD8C1083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8" authorId="0" shapeId="0" xr:uid="{ECC3BFEA-12C0-4825-9AB3-288987B2E86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8" authorId="0" shapeId="0" xr:uid="{2D3AF80D-F589-414F-A694-E6F3F33EB41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9" authorId="0" shapeId="0" xr:uid="{D69176E3-5666-4F4D-80B8-14A3F302EA2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9" authorId="0" shapeId="0" xr:uid="{1558D1BF-BE8D-42D5-9184-CA55DA03AA4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0" authorId="0" shapeId="0" xr:uid="{A079CBF7-9A17-4C6A-8E66-C565116F7D5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0" authorId="0" shapeId="0" xr:uid="{87E70435-E9A0-44AA-958B-83C2AFD707C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1" authorId="0" shapeId="0" xr:uid="{6785D392-7B36-4ADA-B52C-7914E38001B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1" authorId="0" shapeId="0" xr:uid="{0FDC191A-47AA-4C4B-A643-ED5AA6C0821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B23" authorId="0" shapeId="0" xr:uid="{3E122B0C-9D7F-4989-9204-A9BBD03CA01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3" authorId="0" shapeId="0" xr:uid="{BA5231CD-E633-441B-93F3-5379262036D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3" authorId="0" shapeId="0" xr:uid="{56AE1475-8205-427B-BD12-E786FEF9735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B24" authorId="0" shapeId="0" xr:uid="{D0F75201-D8B9-4D15-A58E-827F7AA8843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4" authorId="0" shapeId="0" xr:uid="{ED7BF722-28B5-425C-9BE5-54A268BD7A1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4" authorId="0" shapeId="0" xr:uid="{8CCF310C-6FEA-4763-A310-8598FFC5301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5" authorId="0" shapeId="0" xr:uid="{659726CF-F591-4CB8-8B4A-DF94BD650DC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5" authorId="0" shapeId="0" xr:uid="{5938659B-A655-4601-8CDF-CF13C86376F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6" authorId="0" shapeId="0" xr:uid="{8E35E087-2E38-42B5-9BC6-BE858B99800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6" authorId="0" shapeId="0" xr:uid="{4BF2FF6F-18BA-4274-9954-ABC39890F3D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7" authorId="0" shapeId="0" xr:uid="{9EA3BB02-AFC8-4070-AA2D-FE64169A585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7" authorId="0" shapeId="0" xr:uid="{6438266D-0579-4C7C-8A93-F98CF5A457C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8" authorId="0" shapeId="0" xr:uid="{DEE880EF-0C8D-415B-9C4B-3EB77F9FCD6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8" authorId="0" shapeId="0" xr:uid="{0BBDB92A-41AA-4BC4-BAB8-09C850B956F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9" authorId="0" shapeId="0" xr:uid="{BAFD8169-04A2-4199-BA4E-A05124910D4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9" authorId="0" shapeId="0" xr:uid="{4A1E9B9F-B389-4CFE-A51A-6131B716A18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0" authorId="0" shapeId="0" xr:uid="{77EC1616-A51B-4B8A-93BA-A78759B9EEC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0" authorId="0" shapeId="0" xr:uid="{F6814BE0-85C3-4738-8335-F096FC1DCCB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B32" authorId="0" shapeId="0" xr:uid="{319C668F-21AB-4280-9A4A-ACA44D3EAB9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2" authorId="0" shapeId="0" xr:uid="{703F87CB-A4AA-428B-87D7-B75665427B8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2" authorId="0" shapeId="0" xr:uid="{28AFE83A-E346-475C-AB26-6C5CB74AE88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B33" authorId="0" shapeId="0" xr:uid="{AF6F648B-F023-4672-AC06-4E645981CA7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3" authorId="0" shapeId="0" xr:uid="{BD0B2F11-4346-4FB3-A034-4D39635F427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3" authorId="0" shapeId="0" xr:uid="{A46D2017-93BF-4D64-9DE8-3C28833C1E8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4" authorId="0" shapeId="0" xr:uid="{9387908A-9600-40C7-A012-4C70BF9D953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4" authorId="0" shapeId="0" xr:uid="{F5E7E29F-6B4D-4FD6-AC9D-2391D58E5FB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5" authorId="0" shapeId="0" xr:uid="{3BDDFD87-EB94-4285-A646-5BDDF3C2B00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5" authorId="0" shapeId="0" xr:uid="{EDDE7CB9-A9A0-4039-8938-9BBDA45B6C1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6" authorId="0" shapeId="0" xr:uid="{1061E342-5753-4F9B-B7B6-99D54F46798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6" authorId="0" shapeId="0" xr:uid="{FE831F42-745C-4BB0-9E5A-5B6A844F1D7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7" authorId="0" shapeId="0" xr:uid="{D6AB1E25-C05A-45B5-815E-CB5662D49C7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7" authorId="0" shapeId="0" xr:uid="{D130FDD4-4F24-4CD7-A51B-55E0081E3BA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8" authorId="0" shapeId="0" xr:uid="{AAAFF3EA-8E23-4F06-A2A9-5D79196643E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8" authorId="0" shapeId="0" xr:uid="{A5F1B510-6AF8-4053-8FB5-ECC9204A567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9" authorId="0" shapeId="0" xr:uid="{49E4068B-BEB5-4A10-B0F9-4E6A321980F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9" authorId="0" shapeId="0" xr:uid="{CF631AF4-187A-4504-96A8-1C3D06819FF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1" authorId="0" shapeId="0" xr:uid="{9399A012-6CBD-44A0-89FF-E179085590A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1" authorId="0" shapeId="0" xr:uid="{DFD498D0-52D9-4D2B-ABF5-C671F0FEB5E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2" authorId="0" shapeId="0" xr:uid="{82BD9C51-E1F2-4338-BA71-45AEA16C44F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2" authorId="0" shapeId="0" xr:uid="{BB1F806F-38DB-46DB-8744-ECE9C8B17FD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3" authorId="0" shapeId="0" xr:uid="{987674BB-4EBC-4127-841B-18F9A0926DE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3" authorId="0" shapeId="0" xr:uid="{035B894B-D09B-4B8D-ACC0-23BD1E8580C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4" authorId="0" shapeId="0" xr:uid="{386A825D-7386-4DA5-AEA7-A4280B0D8F7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4" authorId="0" shapeId="0" xr:uid="{A0B2893B-23B4-4E22-A4AD-86E823CE064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6" authorId="0" shapeId="0" xr:uid="{4C35BEF4-673D-4FD7-A662-E010AB8250C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6" authorId="0" shapeId="0" xr:uid="{EF9D190E-8D4C-41E9-B18A-B59DE4FA47D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7" authorId="0" shapeId="0" xr:uid="{AA27792C-1933-4F35-9376-EBDBBF290AF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7" authorId="0" shapeId="0" xr:uid="{BF35A0ED-D6F7-4E4E-AF9F-17211203BE9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8" authorId="0" shapeId="0" xr:uid="{3F32DF19-7FED-4C02-8157-B582C7420EA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8" authorId="0" shapeId="0" xr:uid="{D3EB52B9-3AB5-442A-9595-6E014D5C436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9" authorId="0" shapeId="0" xr:uid="{FFDE29F4-CE1F-486D-860C-D129057568A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9" authorId="0" shapeId="0" xr:uid="{0FF6C985-E433-40ED-8EEA-B69392902DF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51" authorId="0" shapeId="0" xr:uid="{2A713E9F-D591-4DB1-8701-7C5DFEB400C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51" authorId="0" shapeId="0" xr:uid="{204D8659-43CA-443C-A132-C742718D17F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52" authorId="0" shapeId="0" xr:uid="{12B5E594-916A-463A-9424-4F1F217EC1D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52" authorId="0" shapeId="0" xr:uid="{070487DE-A89F-4EC2-8990-B0004F370B5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53" authorId="0" shapeId="0" xr:uid="{ED1E9E90-BE4A-46A7-BA0B-1A71DA5EE75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53" authorId="0" shapeId="0" xr:uid="{CBD3CEEC-A168-47D3-9E51-BF5D0ADC3ED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55" authorId="0" shapeId="0" xr:uid="{11C4E2D4-4C46-4A68-B573-6C1374EACEB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55" authorId="0" shapeId="0" xr:uid="{A79B1C46-6F8E-400B-9887-6B1771374D0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56" authorId="0" shapeId="0" xr:uid="{99318C31-9753-475B-8905-24EFD0561B1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56" authorId="0" shapeId="0" xr:uid="{CF4DD097-A532-414A-9133-7E25D35D561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57" authorId="0" shapeId="0" xr:uid="{C6C33B3E-76A2-4EEA-A5CA-5922211FE08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57" authorId="0" shapeId="0" xr:uid="{DECB818B-7440-4404-A885-59C3E7A537B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59" authorId="0" shapeId="0" xr:uid="{F5AA485E-35F3-4813-9D42-4AA70A2341D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59" authorId="0" shapeId="0" xr:uid="{573DCC03-EB37-4110-9748-3ED0CC32E8D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60" authorId="0" shapeId="0" xr:uid="{A606412E-F75A-4034-BEB4-430768E9525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60" authorId="0" shapeId="0" xr:uid="{3E8348BB-981F-486E-B31B-0CEA1312044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62" authorId="0" shapeId="0" xr:uid="{883786FA-A0C8-4E42-A375-5B1B15D7105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62" authorId="0" shapeId="0" xr:uid="{C838172F-1936-42F5-83B8-CE097CCB356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64" authorId="0" shapeId="0" xr:uid="{C0A100B3-BB4E-461B-AEE6-30485C53901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64" authorId="0" shapeId="0" xr:uid="{322D1A3F-1261-4ABC-81E1-5B731D0076A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66" authorId="0" shapeId="0" xr:uid="{0AD5FFF4-161A-49C2-85B4-CDDE5DD2614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66" authorId="0" shapeId="0" xr:uid="{53E6FA98-409E-4BC5-BE02-1258B394F2D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68" authorId="0" shapeId="0" xr:uid="{D4628FD9-3890-4C39-B31D-AC97CE63A8E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68" authorId="0" shapeId="0" xr:uid="{8A29A02A-33B7-4F73-A4C0-C2982DBEA3C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70" authorId="0" shapeId="0" xr:uid="{DA422D7D-AA80-473F-9151-BF684597434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70" authorId="0" shapeId="0" xr:uid="{2DCCE9F1-11BF-4A7E-BF59-851C16CBD7B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71" authorId="0" shapeId="0" xr:uid="{98A86C24-1E98-4643-B896-6361E55C0BB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71" authorId="0" shapeId="0" xr:uid="{4861E23F-79FB-45C2-988C-CCE19120A87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72" authorId="0" shapeId="0" xr:uid="{602344C2-0939-4F51-8504-C851A5D77A7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72" authorId="0" shapeId="0" xr:uid="{E4013FDF-8596-4118-A309-D9995FAF054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73" authorId="0" shapeId="0" xr:uid="{D5B28FE7-CBA7-485D-87B8-E2613081C3C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73" authorId="0" shapeId="0" xr:uid="{0CF3BAA4-E8AE-4E08-8B03-C373785F42C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75" authorId="0" shapeId="0" xr:uid="{EFA373E1-9EFF-4BC0-A8CF-733A9DAAE67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75" authorId="0" shapeId="0" xr:uid="{1A64BE30-7A97-4206-979F-DCD96DCC7DA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76" authorId="0" shapeId="0" xr:uid="{767F9AA5-1C07-4692-B47E-885C4123CF2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76" authorId="0" shapeId="0" xr:uid="{13C37814-1679-456E-AA35-F11BEBC58E7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77" authorId="0" shapeId="0" xr:uid="{A9E9075A-8855-4067-A792-6E496E06748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77" authorId="0" shapeId="0" xr:uid="{3312C37C-64A0-4A44-A82E-DE4CC526D5D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78" authorId="0" shapeId="0" xr:uid="{02CBCA9C-DA05-40E4-9863-25C9E9974F3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78" authorId="0" shapeId="0" xr:uid="{018AEC8D-D3A7-4D3D-8FC5-78AD7A874CB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80" authorId="0" shapeId="0" xr:uid="{5BA30FAC-B19A-4C82-846A-D190A8595BD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80" authorId="0" shapeId="0" xr:uid="{89D37454-3503-4B3E-B602-ED214AF436B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81" authorId="0" shapeId="0" xr:uid="{494CE1DD-1834-4AC3-AA27-DEC02655F60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81" authorId="0" shapeId="0" xr:uid="{AD75C493-73B7-4D7E-8B50-42129D51F1A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83" authorId="0" shapeId="0" xr:uid="{D4ECA298-CFDC-4B20-A4CF-55E91D0945E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83" authorId="0" shapeId="0" xr:uid="{D2B14013-40D3-4FB7-BADF-0214A50861B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84" authorId="0" shapeId="0" xr:uid="{57FEB22D-0B0E-4575-91DA-37A3888D47F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84" authorId="0" shapeId="0" xr:uid="{35C950F1-DF5F-4A79-862E-8188B2ED8E9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86" authorId="0" shapeId="0" xr:uid="{5545F2B3-00B4-401E-A896-0BD3669174C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86" authorId="0" shapeId="0" xr:uid="{FA548BA8-71ED-4566-949D-717033E8464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87" authorId="0" shapeId="0" xr:uid="{CC88D2B1-4162-4528-9F85-CA687BF98C0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87" authorId="0" shapeId="0" xr:uid="{141FB2A0-1CFE-4D5B-B074-A4FBCF3B0C4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89" authorId="0" shapeId="0" xr:uid="{5E1E6941-F6B0-4906-8F5B-2C94EB2444E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89" authorId="0" shapeId="0" xr:uid="{2131FF23-6113-4755-9E77-18B01DA7F67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90" authorId="0" shapeId="0" xr:uid="{78034F3D-C972-4708-8758-8DFFA540529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90" authorId="0" shapeId="0" xr:uid="{438B9E68-4D82-4DBC-ADA4-459D21CCC51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92" authorId="0" shapeId="0" xr:uid="{AE7405D5-093D-494C-BD6D-69D9535EFDF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92" authorId="0" shapeId="0" xr:uid="{08C223B8-C831-4B39-B086-46BE7A8A162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93" authorId="0" shapeId="0" xr:uid="{309D84B2-7A75-4D6C-AF33-BE7E89A3874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93" authorId="0" shapeId="0" xr:uid="{07C58350-1580-4E82-A3D7-A7AC329ABAE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95" authorId="0" shapeId="0" xr:uid="{FAEA727E-D40B-4F85-BC5C-24AD4123B0D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95" authorId="0" shapeId="0" xr:uid="{DE22ACE1-B7AB-4CF6-94B2-5BA931936DB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96" authorId="0" shapeId="0" xr:uid="{2ED52928-53D6-449F-B480-4ED6242A604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96" authorId="0" shapeId="0" xr:uid="{A62BDDE3-AA2A-464D-9FDC-5A7F0321365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98" authorId="0" shapeId="0" xr:uid="{BB6E0C93-8B49-4CB5-B253-E405CFFA5C8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98" authorId="0" shapeId="0" xr:uid="{00FBBEF5-930E-4040-B923-4AF7A041874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99" authorId="0" shapeId="0" xr:uid="{64335EE7-B1AA-404C-86C1-8EC864756B5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99" authorId="0" shapeId="0" xr:uid="{877B56EC-AF5E-4B2C-A882-0FCB3AD08DB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01" authorId="0" shapeId="0" xr:uid="{F02715B2-506D-4349-A387-86DA6441C9E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01" authorId="0" shapeId="0" xr:uid="{AA63F678-CF85-4BA1-95D4-A8FA7EF9388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02" authorId="0" shapeId="0" xr:uid="{C6FE773C-C5B6-4608-A396-F7F5C4951EB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02" authorId="0" shapeId="0" xr:uid="{1A12D892-5724-4305-B519-E55AAA88A33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04" authorId="0" shapeId="0" xr:uid="{3FF66638-BC85-4967-A86D-D0021928E15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04" authorId="0" shapeId="0" xr:uid="{13F8E1B4-C3DE-482A-9052-EDCD4D709A5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05" authorId="0" shapeId="0" xr:uid="{605146F9-1A29-493D-9E92-A6C081D1A0E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05" authorId="0" shapeId="0" xr:uid="{9C3DBB38-25FA-4A43-8CF2-D1FB5F6F02F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07" authorId="0" shapeId="0" xr:uid="{37D6845D-F4E3-480E-BF6C-8CA298F9C2C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07" authorId="0" shapeId="0" xr:uid="{4C16B34A-9D22-43C9-BCDB-8923AA084A6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08" authorId="0" shapeId="0" xr:uid="{EE2CA52D-4A6A-4301-A5AC-21B0356DB5F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08" authorId="0" shapeId="0" xr:uid="{0E5FC0B5-D07A-4CC3-A9AD-E939A56C390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10" authorId="0" shapeId="0" xr:uid="{5A809C28-CCB6-44D3-93E8-681FB3D44C2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10" authorId="0" shapeId="0" xr:uid="{46BF98D8-3CBF-4D13-A1FF-DDD9843E368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11" authorId="0" shapeId="0" xr:uid="{D4E746B5-2C0D-4B5E-8490-ACF143D472E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11" authorId="0" shapeId="0" xr:uid="{1D609939-536D-4B07-986F-0376A6DC267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13" authorId="0" shapeId="0" xr:uid="{6A306738-3965-46F9-8236-F9F3E9DD04A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13" authorId="0" shapeId="0" xr:uid="{66EF32D3-E324-4158-8C6A-F92B1B892DD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14" authorId="0" shapeId="0" xr:uid="{1DED6916-6426-4554-8739-ABBC5C6CB5E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14" authorId="0" shapeId="0" xr:uid="{3B7B8B96-FEE6-4FD0-A469-C40ADC93BA8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16" authorId="0" shapeId="0" xr:uid="{0453B208-1D66-40CF-A534-EF53486DC08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16" authorId="0" shapeId="0" xr:uid="{6F71B09A-F480-4A00-941A-24F3141E060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17" authorId="0" shapeId="0" xr:uid="{2600CC45-EF71-4C06-8FA0-7F5B59A66EA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17" authorId="0" shapeId="0" xr:uid="{4C7D50E1-8F4D-4C24-B5A2-7DFA7A5EF98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19" authorId="0" shapeId="0" xr:uid="{1570A5CA-39E3-4907-8484-82AC481296E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19" authorId="0" shapeId="0" xr:uid="{DE3B13EA-2E97-46FC-92B5-BB3AB3242F6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20" authorId="0" shapeId="0" xr:uid="{3BC7EBB5-F923-4E48-9F65-C9DBC27DE31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20" authorId="0" shapeId="0" xr:uid="{50A92CFC-6211-4C88-89DB-189EE237BCC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22" authorId="0" shapeId="0" xr:uid="{F479E9FB-51E5-4530-92C1-1FFF835296F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22" authorId="0" shapeId="0" xr:uid="{3D51071E-3E02-44AE-9897-04321851F43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23" authorId="0" shapeId="0" xr:uid="{CB059830-3C40-4D20-8CCE-091AA5430EE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23" authorId="0" shapeId="0" xr:uid="{D822A072-03FC-4782-A26F-12F7ACEE544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25" authorId="0" shapeId="0" xr:uid="{0922AE40-2F59-4262-82BE-ADEFBA753F2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25" authorId="0" shapeId="0" xr:uid="{AD805760-F43D-47E9-B3F3-A43DE457428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26" authorId="0" shapeId="0" xr:uid="{C0C0D4A4-E6F3-4737-BF67-B1BFA145315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26" authorId="0" shapeId="0" xr:uid="{C80CB302-8198-4E2A-AA7D-94FE423BD84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28" authorId="0" shapeId="0" xr:uid="{D3678A04-185A-4A84-B21B-EA80A8D0A24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28" authorId="0" shapeId="0" xr:uid="{5714BEB9-E49A-4E42-99FA-B4BE5705743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29" authorId="0" shapeId="0" xr:uid="{A7D0C81B-9397-4846-B6AA-97F9CF5CEC3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29" authorId="0" shapeId="0" xr:uid="{1AA19EFE-2517-48CC-A9E5-43506E424B0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31" authorId="0" shapeId="0" xr:uid="{CE386158-61E3-403C-8B03-FA4AFFC94B5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31" authorId="0" shapeId="0" xr:uid="{DCB99313-40BE-44C3-98C8-E77D524A2D7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32" authorId="0" shapeId="0" xr:uid="{61C0F5AB-7FCC-47A3-8FEA-89DBC2DFD85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32" authorId="0" shapeId="0" xr:uid="{20DC2127-601D-49EA-9FC9-ABADCD212B5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Karta, Evelyn Eugenia (SL AIR TI EN EE ES)</author>
  </authors>
  <commentList>
    <comment ref="F4" authorId="0" shapeId="0" xr:uid="{869A8865-82CC-4CB5-A59C-E0C0886A19B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MANUAL ENTRY</t>
        </r>
      </text>
    </comment>
    <comment ref="H4" authorId="0" shapeId="0" xr:uid="{4576C4D0-87FC-4043-8AF3-6BEDE1E5402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MANUAL ENTRY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Rettberg, Frank (ICS TI SA AS)</author>
    <author>Karta, Evelyn Eugenia (SL AIR TI EN EE ES)</author>
  </authors>
  <commentList>
    <comment ref="AB12" authorId="0" shapeId="0" xr:uid="{7053D9CE-76E5-4572-A8F1-2DF7ACA36BAE}">
      <text>
        <r>
          <rPr>
            <b/>
            <sz val="9"/>
            <color indexed="81"/>
            <rFont val="Segoe UI"/>
            <family val="2"/>
          </rPr>
          <t>Rettberg, Frank (ICS TI SA AS):</t>
        </r>
        <r>
          <rPr>
            <sz val="9"/>
            <color indexed="81"/>
            <rFont val="Segoe UI"/>
            <family val="2"/>
          </rPr>
          <t xml:space="preserve">
Link to BCT</t>
        </r>
      </text>
    </comment>
    <comment ref="C14" authorId="1" shapeId="0" xr:uid="{C8B42D05-F99F-4805-9115-59B46F3025E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14" authorId="1" shapeId="0" xr:uid="{02391685-48F5-44A1-858C-BA8C66D1E62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4" authorId="1" shapeId="0" xr:uid="{BD9E7EAB-6A9C-4289-B911-B4854419C85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5" authorId="1" shapeId="0" xr:uid="{DCBA577C-4682-414D-80B4-AA2D58CBB4D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15" authorId="1" shapeId="0" xr:uid="{819B09A4-7223-401F-A716-3D3A3ECEDE3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5" authorId="1" shapeId="0" xr:uid="{2ECECC7A-89EA-43B6-BE9E-3CE83705826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7" authorId="1" shapeId="0" xr:uid="{852419E8-C064-47FD-8253-2187A458E10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17" authorId="1" shapeId="0" xr:uid="{D6298D41-0F02-4CBA-AA88-7B9D5BC6A6D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7" authorId="1" shapeId="0" xr:uid="{272D9406-BB90-4D3E-83E4-4C2F6D476B4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8" authorId="1" shapeId="0" xr:uid="{91974B7F-8287-420D-B0F1-896DEB09BEE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18" authorId="1" shapeId="0" xr:uid="{EFA257E3-5191-4E14-BDC8-D4FAA5FA7CF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8" authorId="1" shapeId="0" xr:uid="{A8609FD6-90BA-41C2-A3B8-B90B749E8AF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19" authorId="1" shapeId="0" xr:uid="{A6056275-46F8-429C-BEBC-483B1966A39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19" authorId="1" shapeId="0" xr:uid="{E9607E2C-C382-4865-823E-623BC30B983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19" authorId="1" shapeId="0" xr:uid="{C3CEDBFF-4034-4A1A-A9D4-D65D7F36F18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0" authorId="1" shapeId="0" xr:uid="{7637EBBD-0213-4899-858A-098FDA6A445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20" authorId="1" shapeId="0" xr:uid="{BDB46C1D-82FC-4540-A5EA-B19922D8D19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0" authorId="1" shapeId="0" xr:uid="{5A44B8B5-BB3D-43B1-A525-FD028B9EC68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1" authorId="1" shapeId="0" xr:uid="{86FD1CE8-6799-436F-A332-FE3E4D7F703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21" authorId="1" shapeId="0" xr:uid="{CEDCC7E2-C76E-4564-83E4-E6CB16AEE60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1" authorId="1" shapeId="0" xr:uid="{77A2BE7A-F631-4F79-ABE4-2AD82FC01AD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B23" authorId="1" shapeId="0" xr:uid="{FFB4A74A-6225-4207-B535-7BC3D9B187F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3" authorId="1" shapeId="0" xr:uid="{368E4CD5-AF31-475B-A7E7-E8EB5A43401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23" authorId="1" shapeId="0" xr:uid="{5145AD11-8322-4127-AF09-6322B704380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3" authorId="1" shapeId="0" xr:uid="{8CA38398-BBB1-4699-98FE-78284ED4191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B24" authorId="1" shapeId="0" xr:uid="{2AA4FBA1-A3E3-43EF-AAFF-493050A0FCA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4" authorId="1" shapeId="0" xr:uid="{B50BFC24-FC8D-4322-9FCB-D39EE7ED66A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24" authorId="1" shapeId="0" xr:uid="{F9ADAC82-2E8D-4B85-AEEC-9097CFC1268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4" authorId="1" shapeId="0" xr:uid="{0056B61D-0280-495D-9C84-169A5E98F2F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5" authorId="1" shapeId="0" xr:uid="{3A646E81-803C-41A0-A2EE-9D5B7E24020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25" authorId="1" shapeId="0" xr:uid="{5ED678B4-5DB7-4796-9EA1-DCDFA9B3B00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5" authorId="1" shapeId="0" xr:uid="{5EDEEF57-0D1C-426C-955A-04F96FD4BC0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6" authorId="1" shapeId="0" xr:uid="{CDCBD971-E13A-4F57-8245-C06AA33D581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26" authorId="1" shapeId="0" xr:uid="{8359AE49-C70E-4FD5-834B-B0D71A13AF9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6" authorId="1" shapeId="0" xr:uid="{AD162073-D3D1-4C57-9711-F1EF0E71D79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7" authorId="1" shapeId="0" xr:uid="{6E0D9626-4ED6-4E34-B851-119E891A04E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27" authorId="1" shapeId="0" xr:uid="{938C39A8-EFFD-495C-96DE-F8A42A23637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7" authorId="1" shapeId="0" xr:uid="{71EC452E-DDF9-4E9F-800A-6A01D71C70B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8" authorId="1" shapeId="0" xr:uid="{D3C6A792-EE52-46BD-A52C-799177BF905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28" authorId="1" shapeId="0" xr:uid="{ADF0B0AB-602B-4EDE-9B96-5958807E0C5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8" authorId="1" shapeId="0" xr:uid="{A452AB73-4B91-428C-A3E7-EC3B81B17FA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29" authorId="1" shapeId="0" xr:uid="{BF671CA8-071A-4FFC-9D45-B3BDCBA9097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29" authorId="1" shapeId="0" xr:uid="{F28848B8-1A6F-4624-960D-0A1FD2D4A47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29" authorId="1" shapeId="0" xr:uid="{6ADD7503-7DFA-4494-98A7-263688F9A3E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0" authorId="1" shapeId="0" xr:uid="{3E5E4F85-A780-48E9-806F-139E297BD46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30" authorId="1" shapeId="0" xr:uid="{870C47AE-26C0-45F9-9C68-ED3873470B2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0" authorId="1" shapeId="0" xr:uid="{8666CFF6-9A6C-4BC4-A082-09BE8E7073B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B32" authorId="1" shapeId="0" xr:uid="{3C47A401-2554-4989-85A3-DB5AA88C38D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2" authorId="1" shapeId="0" xr:uid="{53C3F430-F5DF-4DB2-9027-47344CEE608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32" authorId="1" shapeId="0" xr:uid="{4668CA73-232C-4E10-B24A-609D0CAF182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2" authorId="1" shapeId="0" xr:uid="{1B3E5B20-794C-40F6-BCB3-0739F231583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B33" authorId="1" shapeId="0" xr:uid="{68343153-3081-4C73-8D9A-B9E2D2DDFEA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3" authorId="1" shapeId="0" xr:uid="{958E1DB0-1B5F-4478-83B9-5B6DFA8957A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33" authorId="1" shapeId="0" xr:uid="{EFAE2984-E89A-4AD4-B8F8-D28200DF98F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3" authorId="1" shapeId="0" xr:uid="{F62F839B-2230-4367-AA84-2DFAF36471C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4" authorId="1" shapeId="0" xr:uid="{446A6649-76BD-49CF-8117-6F65D99E795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34" authorId="1" shapeId="0" xr:uid="{4D539A1D-BBB8-4733-87D4-72992C41E83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4" authorId="1" shapeId="0" xr:uid="{12F83EF9-8C9A-40C9-ADAD-CD1F45A225E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5" authorId="1" shapeId="0" xr:uid="{E0A7D6EE-A3ED-4683-8993-BD21B29418E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35" authorId="1" shapeId="0" xr:uid="{18A83D29-87D7-4874-A3E4-87F8AEF8D0B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5" authorId="1" shapeId="0" xr:uid="{D3A9902E-6CCD-449D-97A4-9B47DDD9852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6" authorId="1" shapeId="0" xr:uid="{84591A1C-609D-49E1-8291-6C99DEC87E0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36" authorId="1" shapeId="0" xr:uid="{56BFA2E6-7DEA-4010-9063-FC4886F832C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6" authorId="1" shapeId="0" xr:uid="{7C8715AD-3A06-4E1F-AA4D-3DAEB9D814D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7" authorId="1" shapeId="0" xr:uid="{EA81CDCC-01E1-4820-94A0-83B9244B20D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37" authorId="1" shapeId="0" xr:uid="{1DB44767-F811-4FB4-AF0D-281439DCC15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7" authorId="1" shapeId="0" xr:uid="{0EF11ECF-B593-418E-9035-37DAD8A5C76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8" authorId="1" shapeId="0" xr:uid="{776766F4-2D41-4654-96C0-F8A9084D8C9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38" authorId="1" shapeId="0" xr:uid="{2F9498AD-8E24-4B00-BA47-4D7C0313ED1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8" authorId="1" shapeId="0" xr:uid="{FDEEC86B-3F5D-4C9A-9FDA-443D5AA7D6C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39" authorId="1" shapeId="0" xr:uid="{92C4EE20-7612-4518-977F-5D4775DB059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39" authorId="1" shapeId="0" xr:uid="{07A154F3-0496-47FB-BD34-948932930D7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39" authorId="1" shapeId="0" xr:uid="{03E72D61-0930-424D-8106-D6066EAAA0B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1" authorId="1" shapeId="0" xr:uid="{64CE2998-BC37-4269-A7A9-6AAC5D11C84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41" authorId="1" shapeId="0" xr:uid="{0C549722-A992-48E8-9CF0-A7FC7250293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1" authorId="1" shapeId="0" xr:uid="{2ED3F3D8-22CB-41D2-BFD4-30E62AF8B89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2" authorId="1" shapeId="0" xr:uid="{FB918A63-50C0-402B-BADB-1A9742262D0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42" authorId="1" shapeId="0" xr:uid="{D92BB8F8-5A1E-4E90-A328-865DE712DAC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2" authorId="1" shapeId="0" xr:uid="{DDC989E4-9E06-447F-9F93-52C146E953F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3" authorId="1" shapeId="0" xr:uid="{A1079843-0BDE-4EDA-9416-0ACA0ED32EC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43" authorId="1" shapeId="0" xr:uid="{AB34A835-2920-4695-B912-C93BB7CE747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3" authorId="1" shapeId="0" xr:uid="{5D6838A6-BE5A-4FA6-B05F-47D96EE3CF0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4" authorId="1" shapeId="0" xr:uid="{6BA51047-027F-4DE2-BB34-199A8A0BAEE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44" authorId="1" shapeId="0" xr:uid="{F127C24E-A040-4FDA-91B8-721454531A3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4" authorId="1" shapeId="0" xr:uid="{A18E0A13-CE82-4775-98B9-0521B6AFC30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6" authorId="1" shapeId="0" xr:uid="{EC0897A5-95ED-4E09-B3D7-A6E6148E732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46" authorId="1" shapeId="0" xr:uid="{9C4982B0-E249-443E-B82A-17A713136D7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6" authorId="1" shapeId="0" xr:uid="{6831A259-0673-4A08-992A-9D31123FF65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7" authorId="1" shapeId="0" xr:uid="{AA906F9A-20B6-4184-B6A9-DE1043416A1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47" authorId="1" shapeId="0" xr:uid="{C6414E5E-2A42-43D7-85E9-FD3984BF9BD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7" authorId="1" shapeId="0" xr:uid="{DDAB8034-1F23-4DF9-B937-6ABBB873F8D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8" authorId="1" shapeId="0" xr:uid="{A9BDE4CC-EF85-4EF5-9E1C-561FF3E9F7D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48" authorId="1" shapeId="0" xr:uid="{7CEEDD2C-5B4C-469D-A1BD-BA7C6EB8A82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8" authorId="1" shapeId="0" xr:uid="{40429B91-22E8-44BF-827F-AF667CD1C82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49" authorId="1" shapeId="0" xr:uid="{29443BBC-237E-43F0-8916-D62B46397D8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49" authorId="1" shapeId="0" xr:uid="{506BB683-2D92-43A2-AF62-0768829542A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49" authorId="1" shapeId="0" xr:uid="{E9D03DBF-0DE9-4142-9890-49280F16AA9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51" authorId="1" shapeId="0" xr:uid="{ED467493-EB68-47F2-8CBD-7C7526C4278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51" authorId="1" shapeId="0" xr:uid="{6C0D0D62-4B9E-4414-A716-0B87D3CA867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51" authorId="1" shapeId="0" xr:uid="{CCAD2406-D368-431D-8836-B97C2501800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52" authorId="1" shapeId="0" xr:uid="{F3599D6F-C69C-4939-90E8-0B076392EAD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52" authorId="1" shapeId="0" xr:uid="{9C6FFFB5-C0D3-4CD0-B8B7-F99ECF55336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52" authorId="1" shapeId="0" xr:uid="{ED5A69A3-46A4-4C91-8AD5-BA7BC8E27F3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53" authorId="1" shapeId="0" xr:uid="{CA5B1B94-5B91-4DFC-A2E0-D8039970BD6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53" authorId="1" shapeId="0" xr:uid="{8D3DF387-89D5-4E3E-8828-BDBB9702AF9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53" authorId="1" shapeId="0" xr:uid="{B0C92E29-D2E8-43CD-9968-71F823527DE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55" authorId="1" shapeId="0" xr:uid="{9EF0B9D7-A589-4FD0-80D6-27435B42AD7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55" authorId="1" shapeId="0" xr:uid="{01959A16-1153-4AE1-B90A-FB4B18A6D80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55" authorId="1" shapeId="0" xr:uid="{EF45A27B-E858-4FF9-818E-BE37A3A108A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56" authorId="1" shapeId="0" xr:uid="{A8F4A0AB-DC23-4C86-B684-0C66464D6E9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56" authorId="1" shapeId="0" xr:uid="{488AB24E-B6A1-4F5F-B9E2-3B86B0B454A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56" authorId="1" shapeId="0" xr:uid="{8AE0FBA4-FEB8-4BBA-BDE8-ECBA32AB581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57" authorId="1" shapeId="0" xr:uid="{9993CF43-0D03-44F7-9C7D-99D3974D32C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57" authorId="1" shapeId="0" xr:uid="{DC747B76-7FBE-4181-9E7E-D5E129622AA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57" authorId="1" shapeId="0" xr:uid="{A5312B9D-BEDD-4679-BEED-7597B48703B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59" authorId="1" shapeId="0" xr:uid="{C5E505C0-0A70-4F43-80FC-0D1351AEF76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59" authorId="1" shapeId="0" xr:uid="{513F7A6C-02A7-4F31-9F68-8428B472B47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59" authorId="1" shapeId="0" xr:uid="{B60EE7CB-949C-483F-BE84-3F1E66A7B15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60" authorId="1" shapeId="0" xr:uid="{3BCFCD46-CF73-4521-9D43-8EF21FFCE9B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60" authorId="1" shapeId="0" xr:uid="{7FFAB53C-DF90-4FAD-A7F3-6600CA734CE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60" authorId="1" shapeId="0" xr:uid="{5A07BB99-0507-4F96-A2DF-236C9BCB629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62" authorId="1" shapeId="0" xr:uid="{35AC1CD9-F68C-4F80-B01E-9AD3DB9B951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62" authorId="1" shapeId="0" xr:uid="{C9A24B9B-299D-4775-AA24-A3308793B99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62" authorId="1" shapeId="0" xr:uid="{2588B5E1-AA51-4BCE-8439-DA1DA7C844B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64" authorId="1" shapeId="0" xr:uid="{E917389E-72B5-4E9C-B273-E9716C5F416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64" authorId="1" shapeId="0" xr:uid="{E79717B7-8E2D-45FA-A758-07FD1132970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64" authorId="1" shapeId="0" xr:uid="{87A38AA7-3E17-42A6-8641-F9943685684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66" authorId="1" shapeId="0" xr:uid="{1BB27906-1416-47C0-BD65-08B228D11C8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66" authorId="1" shapeId="0" xr:uid="{CFF08BED-4456-46AC-86B8-EC07C0DA005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66" authorId="1" shapeId="0" xr:uid="{AE68340D-2AFA-4A61-BC0E-E412FF33C2C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68" authorId="1" shapeId="0" xr:uid="{45891A74-3E07-4965-86D4-5C937F69B8A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68" authorId="1" shapeId="0" xr:uid="{5C9BBF15-A27B-4584-89A2-7E77E16248C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68" authorId="1" shapeId="0" xr:uid="{AAB555A7-95A1-4041-8EF8-18733F2B29F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70" authorId="1" shapeId="0" xr:uid="{37BC63AF-BD91-45F1-8FB8-C858931CF84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70" authorId="1" shapeId="0" xr:uid="{2DA8B9EC-2059-4762-BC52-484EE9F2709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70" authorId="1" shapeId="0" xr:uid="{BA5331C0-8779-4E8B-A1CA-5382269A509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71" authorId="1" shapeId="0" xr:uid="{2F0DDDB0-EC11-427E-B8D8-5253A32B93B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71" authorId="1" shapeId="0" xr:uid="{8035BA9C-98F1-4E09-84CC-12A0D16474F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71" authorId="1" shapeId="0" xr:uid="{D3DD3EC1-AC85-48D6-9CC1-FAB6F439768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73" authorId="1" shapeId="0" xr:uid="{52E11907-29D2-49A8-959A-F30C50A975D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73" authorId="1" shapeId="0" xr:uid="{C019F34E-EFA5-42F3-B944-719EB0B3BB3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73" authorId="1" shapeId="0" xr:uid="{5ABF2283-EF30-4331-8CA7-4C0E9C35B7D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74" authorId="1" shapeId="0" xr:uid="{20AD752B-9C61-4FAE-8163-4D8E5D5D203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74" authorId="1" shapeId="0" xr:uid="{0BBC8992-4942-4F09-8C62-3964FAD9177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74" authorId="1" shapeId="0" xr:uid="{262553BE-1109-4852-A606-0BD62AE87A1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76" authorId="1" shapeId="0" xr:uid="{044A6186-9C38-4B7B-AB17-5B05C6DC58A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76" authorId="1" shapeId="0" xr:uid="{9ECCBFFD-A37D-46AA-A6C3-1390C06F4CF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76" authorId="1" shapeId="0" xr:uid="{D76CCB65-F641-4DBB-8EBE-9880ED9415E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77" authorId="1" shapeId="0" xr:uid="{D46F318A-5B85-4F37-B643-042AB913325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77" authorId="1" shapeId="0" xr:uid="{68B9CF5F-2091-4F42-8D1C-38C07C80669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77" authorId="1" shapeId="0" xr:uid="{4BBE4BC3-F6E7-4F72-BB12-3F568617750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79" authorId="1" shapeId="0" xr:uid="{651A1968-6926-4E91-89E6-F5BBD12E0E0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79" authorId="1" shapeId="0" xr:uid="{21E4E3CD-A4E9-4ED8-A4C4-CBFE10619A5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79" authorId="1" shapeId="0" xr:uid="{A63DA7C9-FEF6-4F57-8197-C67BB41059F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80" authorId="1" shapeId="0" xr:uid="{251BEF76-B33E-4BAB-95A4-FD6CE227BFD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80" authorId="1" shapeId="0" xr:uid="{7D5143DA-4C54-4175-BDA1-AC8F93C8887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80" authorId="1" shapeId="0" xr:uid="{FE95ED03-02C3-4EE1-B9A9-A3D64D46629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82" authorId="1" shapeId="0" xr:uid="{4DBD64D8-B466-45CE-8557-44CD68F62961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82" authorId="1" shapeId="0" xr:uid="{37218191-97EC-495E-AEA1-7AF89495F40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82" authorId="1" shapeId="0" xr:uid="{C2E9B48E-0F79-46D3-816E-B46485AAF5C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83" authorId="1" shapeId="0" xr:uid="{BD3AABAB-EFDE-494F-A49E-4DDEF6E00C55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83" authorId="1" shapeId="0" xr:uid="{9AF6C810-92D1-4DC8-B64D-25B132E3FB7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83" authorId="1" shapeId="0" xr:uid="{B863B6FF-725A-4889-A283-9226927041E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85" authorId="1" shapeId="0" xr:uid="{860518A5-3440-4D23-AB18-363445443069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85" authorId="1" shapeId="0" xr:uid="{383A5E39-B6B0-4199-A9D2-5F76D985249C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85" authorId="1" shapeId="0" xr:uid="{69A27C57-6692-4E64-892C-01E4F41F49D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86" authorId="1" shapeId="0" xr:uid="{BC1EBADD-66D1-4154-B90E-E38D4E03599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86" authorId="1" shapeId="0" xr:uid="{E525F606-C7C6-4AD3-95DB-20522CC3CA3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86" authorId="1" shapeId="0" xr:uid="{190892E9-395C-4DA2-9630-96916D6870B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88" authorId="1" shapeId="0" xr:uid="{ADE24D95-DB90-4177-A5EE-D06E46E14EE2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88" authorId="1" shapeId="0" xr:uid="{E07CD17E-9B5A-46B5-883D-D51C70ECC5D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88" authorId="1" shapeId="0" xr:uid="{04006B41-F5FC-4940-8F9A-885A404AFB73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89" authorId="1" shapeId="0" xr:uid="{F1910506-712C-4D5D-B572-2A0B54D41B10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89" authorId="1" shapeId="0" xr:uid="{1417279D-F91C-4548-A40B-BA4F3B3F23E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89" authorId="1" shapeId="0" xr:uid="{7C43F322-17B8-4373-939B-EB1EE6B31336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91" authorId="1" shapeId="0" xr:uid="{2CD47A5C-8109-43D0-B5E7-475BFB476254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91" authorId="1" shapeId="0" xr:uid="{0AB2DCD0-F942-4CA7-9F3D-29BC09FA914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91" authorId="1" shapeId="0" xr:uid="{51332F4E-F83A-4E66-B19D-1DB769B980E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92" authorId="1" shapeId="0" xr:uid="{1B005996-84CB-4754-9D10-1FB2BC3EEF7D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92" authorId="1" shapeId="0" xr:uid="{B173C841-BFFD-43D0-BBCF-65D9AC1E442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92" authorId="1" shapeId="0" xr:uid="{9CD96D99-5902-4E8B-AC17-A5EEE8B7087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94" authorId="1" shapeId="0" xr:uid="{D0888FFA-7ACA-4B38-AE01-FFD3E4977BEA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94" authorId="1" shapeId="0" xr:uid="{10FD74A0-99B9-4C67-A277-AF8DB9D478EE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94" authorId="1" shapeId="0" xr:uid="{246B7306-4639-450F-A3BB-D9788ADD9398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C95" authorId="1" shapeId="0" xr:uid="{F49A48F5-48C4-49F4-B9B1-DB6FC27CF89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D95" authorId="1" shapeId="0" xr:uid="{70D7460D-FC7A-43D3-9D6B-2836E9777D1F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  <comment ref="G95" authorId="1" shapeId="0" xr:uid="{19DE219F-5802-4F74-8289-80F2E615919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dont change the text in these cell colors because it is a reference for the new input in average length  from the user interface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Karta, Evelyn Eugenia (SL AIR TI EN EE ES)</author>
  </authors>
  <commentList>
    <comment ref="F4" authorId="0" shapeId="0" xr:uid="{189BEA20-2D8A-40D8-8140-5F928C987247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MANUAL ENTRY</t>
        </r>
      </text>
    </comment>
    <comment ref="H4" authorId="0" shapeId="0" xr:uid="{A1C7A683-5341-452F-A1B1-1F03F6BB5A1B}">
      <text>
        <r>
          <rPr>
            <b/>
            <sz val="9"/>
            <color indexed="81"/>
            <rFont val="Tahoma"/>
            <family val="2"/>
          </rPr>
          <t>Karta, Evelyn Eugenia (SL AIR TI EN EE ES):</t>
        </r>
        <r>
          <rPr>
            <sz val="9"/>
            <color indexed="81"/>
            <rFont val="Tahoma"/>
            <family val="2"/>
          </rPr>
          <t xml:space="preserve">
MANUAL ENTRY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tc={4331B59C-F4BC-427E-9E81-F9D1556756CC}</author>
  </authors>
  <commentList>
    <comment ref="B33" authorId="0" shapeId="0" xr:uid="{4331B59C-F4BC-427E-9E81-F9D1556756C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PN CU might be too less with 90m till each EB. Need to consider FO (in a ring topology?) for EP to EB</t>
        </r>
      </text>
    </comment>
  </commentList>
</comments>
</file>

<file path=xl/sharedStrings.xml><?xml version="1.0" encoding="utf-8"?>
<sst xmlns="http://schemas.openxmlformats.org/spreadsheetml/2006/main" count="3637" uniqueCount="250">
  <si>
    <t>Basis for Cable Estimate   20200223 Rev3</t>
  </si>
  <si>
    <t>The basis for estimation is described below:</t>
  </si>
  <si>
    <r>
      <t xml:space="preserve">The cabinet/equipment list is based on the LLC control concept of separate  cabinets for each functionality. The basis </t>
    </r>
    <r>
      <rPr>
        <b/>
        <sz val="11"/>
        <color theme="1"/>
        <rFont val="Calibri"/>
        <family val="2"/>
        <scheme val="minor"/>
      </rPr>
      <t>LLC configuration</t>
    </r>
    <r>
      <rPr>
        <sz val="11"/>
        <color theme="1"/>
        <rFont val="Calibri"/>
        <family val="2"/>
        <scheme val="minor"/>
      </rPr>
      <t xml:space="preserve"> is shown below:</t>
    </r>
  </si>
  <si>
    <t>The calculations for  estimating cable quantities are done in an Excel spreadsheet</t>
  </si>
  <si>
    <t xml:space="preserve">The Estimation is based on quantities of Cabinets/Panels and specialised equipment items </t>
  </si>
  <si>
    <t>The quantities of panels/equipment  are worked out from the BHS layout exports.</t>
  </si>
  <si>
    <t>For each panel/equipment type the associated cables are listed</t>
  </si>
  <si>
    <t>A typical average length of cable is assumed but can be changed to suit a particular BHS layout.</t>
  </si>
  <si>
    <t xml:space="preserve">The number of cable ends is also calculated to facilitate the  estimation of installation effort. </t>
  </si>
  <si>
    <r>
      <rPr>
        <b/>
        <sz val="11"/>
        <color theme="1"/>
        <rFont val="Calibri"/>
        <family val="2"/>
        <scheme val="minor"/>
      </rPr>
      <t>Cable types</t>
    </r>
    <r>
      <rPr>
        <sz val="11"/>
        <color theme="1"/>
        <rFont val="Calibri"/>
        <family val="2"/>
        <scheme val="minor"/>
      </rPr>
      <t xml:space="preserve"> considered are shown below:</t>
    </r>
  </si>
  <si>
    <t>Power Armoured 1000V</t>
  </si>
  <si>
    <t>Power 1000V</t>
  </si>
  <si>
    <t>Control 500V</t>
  </si>
  <si>
    <t>Earth Class 2</t>
  </si>
  <si>
    <t>Trailing Servo Cable</t>
  </si>
  <si>
    <t>Communications Bus Cable (fiber and copper) for Profinet are considered.</t>
  </si>
  <si>
    <t xml:space="preserve">The infrastrructure and cables for the IT communications is not calculated as this is allowed for in the IT estimate </t>
  </si>
  <si>
    <t>Pre manufactured cables are not included in the Estimate as these are drive and field device specific and calculated in the pricing sheet.</t>
  </si>
  <si>
    <t>Panel Type</t>
  </si>
  <si>
    <t>Descr</t>
  </si>
  <si>
    <t>Cable</t>
  </si>
  <si>
    <t>Type</t>
  </si>
  <si>
    <t>Qty Cables</t>
  </si>
  <si>
    <t>Total Length [m]</t>
  </si>
  <si>
    <t>BHS Area 1 Panel Qty</t>
  </si>
  <si>
    <t>BHS Area 1 Cable [km]</t>
  </si>
  <si>
    <t>BHS Area 1 ENDS</t>
  </si>
  <si>
    <t>BHS Area 2 Cable [km]</t>
  </si>
  <si>
    <t>BHS Area 2 ENDS</t>
  </si>
  <si>
    <t>Grand Total  [km]</t>
  </si>
  <si>
    <t>Interface cable for  operator WS</t>
  </si>
  <si>
    <t>18x1.5</t>
  </si>
  <si>
    <t>No of conductors/ Cross section</t>
  </si>
  <si>
    <t>Sum of Grand Total  [km]</t>
  </si>
  <si>
    <t>Sum of BHS Area 1 ENDS</t>
  </si>
  <si>
    <t>Sum of BHS Area 2 ENDS</t>
  </si>
  <si>
    <t>0.34 x (2x2) Copper</t>
  </si>
  <si>
    <t>Industrial Ethernet FC TP Trailing Cable, 2x2 (PROFINET Type C), TP installation cable for Connection to FC outlet RJ45, for cable carrier applications, 4-core, shielded, CAT5</t>
  </si>
  <si>
    <t>300/500V, Class 5 CU, XL-LSZH Insulated, UNARMOURED CABLE to IEC 60502-1 - IEC 60332-1, 70Deg.C conductor temperature</t>
  </si>
  <si>
    <t>1x120</t>
  </si>
  <si>
    <t>450/750 V, Class 2, CU, XL-LSZH Insulated, Electric Cable conforming to BSEN 50525 - 3 - 41 specification, , 90Deg.C conductor temperature</t>
  </si>
  <si>
    <t>1x25</t>
  </si>
  <si>
    <t>1x95</t>
  </si>
  <si>
    <t>2x1.5</t>
  </si>
  <si>
    <t>3x4</t>
  </si>
  <si>
    <t>0.6/1KV, Class 5 CU, XL-LSZH Insulated, UNARMOURED CABLE to IEC 60502-1 - IEC 60332-1, 90Deg.C conductor temperature</t>
  </si>
  <si>
    <t>4x1.5</t>
  </si>
  <si>
    <t>4x185</t>
  </si>
  <si>
    <t>0.6/1KV, Class 2 Cu-XLPE/LSZH/SWA/LSZH ARMOURED CABLE to BS6724 and flame retardant to IEC60233-1, 90Deg.C conductor temperature</t>
  </si>
  <si>
    <t>4x25</t>
  </si>
  <si>
    <t>5x1.5</t>
  </si>
  <si>
    <t>5x10</t>
  </si>
  <si>
    <t>5x6</t>
  </si>
  <si>
    <t>7x1.5</t>
  </si>
  <si>
    <t>300/500V, Class 5 CU, XL-LSZH Insulated, UNARMOURED CABLE to IEC 60502-1 - IEC 60332-1, 70 Deg.C conductor temperature</t>
  </si>
  <si>
    <t xml:space="preserve">FO FRNC Cable (50/125/OM2) </t>
  </si>
  <si>
    <t>PROFINET FO FRNC Cable (50/125/OM2) halogen-free cable</t>
  </si>
  <si>
    <t>(blank)</t>
  </si>
  <si>
    <t>3x2.5</t>
  </si>
  <si>
    <t>Grand Total</t>
  </si>
  <si>
    <t>Concept according to LP, PM design</t>
  </si>
  <si>
    <t>Enter / modify average length if required</t>
  </si>
  <si>
    <t>1. LP
2.PM</t>
  </si>
  <si>
    <t xml:space="preserve">Typical </t>
  </si>
  <si>
    <t>Cable Type</t>
  </si>
  <si>
    <t>Material</t>
  </si>
  <si>
    <t>Flexibility</t>
  </si>
  <si>
    <t xml:space="preserve">Unit </t>
  </si>
  <si>
    <t>Insulation</t>
  </si>
  <si>
    <t>Flame retardant</t>
  </si>
  <si>
    <t>Max operating temp</t>
  </si>
  <si>
    <t>Nominal Voltage</t>
  </si>
  <si>
    <t>PE conductor</t>
  </si>
  <si>
    <t>Core Identification</t>
  </si>
  <si>
    <t>Cable Sheath Color</t>
  </si>
  <si>
    <t xml:space="preserve">Ave Length [m] </t>
  </si>
  <si>
    <t>BHS Area 2 Panel Qty</t>
  </si>
  <si>
    <t>Main Power Distribution Panel</t>
  </si>
  <si>
    <t>PDP</t>
  </si>
  <si>
    <t>MDB H/W Interface to MEP</t>
  </si>
  <si>
    <t>Control</t>
  </si>
  <si>
    <t>Copper</t>
  </si>
  <si>
    <t>Class 5</t>
  </si>
  <si>
    <t>mm2</t>
  </si>
  <si>
    <t xml:space="preserve">XL-LSZH </t>
  </si>
  <si>
    <t>YES</t>
  </si>
  <si>
    <t>70 C</t>
  </si>
  <si>
    <t>300/500V</t>
  </si>
  <si>
    <t>NO</t>
  </si>
  <si>
    <t>black with numbering</t>
  </si>
  <si>
    <t>GY</t>
  </si>
  <si>
    <t>PN cable  from MFDU  to SCADA</t>
  </si>
  <si>
    <t>Data</t>
  </si>
  <si>
    <t>FO</t>
  </si>
  <si>
    <t>LSZH</t>
  </si>
  <si>
    <t>NA</t>
  </si>
  <si>
    <t>OG</t>
  </si>
  <si>
    <t>Fiber (50/125/OM2)</t>
  </si>
  <si>
    <t>Power Factor Compensation</t>
  </si>
  <si>
    <t>PFC/ AHF</t>
  </si>
  <si>
    <t>PFC Pwr</t>
  </si>
  <si>
    <t xml:space="preserve">Power </t>
  </si>
  <si>
    <t>Class 2</t>
  </si>
  <si>
    <t>XLPE/LSZH/SWA/LSZH</t>
  </si>
  <si>
    <t>90 C</t>
  </si>
  <si>
    <t>0.6/1kV</t>
  </si>
  <si>
    <t>BK, BN, BU, GY</t>
  </si>
  <si>
    <t>BK</t>
  </si>
  <si>
    <t>450/750V</t>
  </si>
  <si>
    <t>GNYE</t>
  </si>
  <si>
    <t>PFC  Cntr</t>
  </si>
  <si>
    <t>1p CT feedback from MDP incomer section</t>
  </si>
  <si>
    <t>PROFINET Fast Connect Field Bus</t>
  </si>
  <si>
    <t>Type C</t>
  </si>
  <si>
    <t>WH, YE, BU, OG</t>
  </si>
  <si>
    <t>GN</t>
  </si>
  <si>
    <t>2x2 Copper</t>
  </si>
  <si>
    <t>SMDB</t>
  </si>
  <si>
    <t>LP</t>
  </si>
  <si>
    <t>LP-020 / 021</t>
  </si>
  <si>
    <t>Input Current 400A</t>
  </si>
  <si>
    <t>Input Current 630A</t>
  </si>
  <si>
    <t>4x240</t>
  </si>
  <si>
    <t>Earth Cable</t>
  </si>
  <si>
    <t>PROFINET Fiber Ring</t>
  </si>
  <si>
    <t>Final Distribution Board</t>
  </si>
  <si>
    <t>PM</t>
  </si>
  <si>
    <t>PM-005</t>
  </si>
  <si>
    <t>Input power</t>
  </si>
  <si>
    <t>XL-LSZH</t>
  </si>
  <si>
    <t>Power Line</t>
  </si>
  <si>
    <t>24V Supply to drive</t>
  </si>
  <si>
    <t>Emergency Stop Control Board</t>
  </si>
  <si>
    <t>EP</t>
  </si>
  <si>
    <t>EP-006 / 004</t>
  </si>
  <si>
    <t>UPS Input Power</t>
  </si>
  <si>
    <t>Emergency Stop Box</t>
  </si>
  <si>
    <t>EB</t>
  </si>
  <si>
    <t>EB-032</t>
  </si>
  <si>
    <t>BK, BU, GNYE</t>
  </si>
  <si>
    <t>Emergency Stop Button</t>
  </si>
  <si>
    <t>ES</t>
  </si>
  <si>
    <t>ES Button</t>
  </si>
  <si>
    <t>Check In Box</t>
  </si>
  <si>
    <t>CIB</t>
  </si>
  <si>
    <t>Input Power</t>
  </si>
  <si>
    <t>Motor Cable</t>
  </si>
  <si>
    <t>Special device</t>
  </si>
  <si>
    <t>VSU/ LCB/ S conv</t>
  </si>
  <si>
    <t>ATR</t>
  </si>
  <si>
    <t>Definition</t>
  </si>
  <si>
    <t>Notes:</t>
  </si>
  <si>
    <t>qty area 1</t>
  </si>
  <si>
    <t>qty area 2</t>
  </si>
  <si>
    <t>Enter qty of cabinets for each area</t>
  </si>
  <si>
    <t>Power Line 10mmsq</t>
  </si>
  <si>
    <t>Power Line 16mmsq</t>
  </si>
  <si>
    <t>Power Line 25mmsq</t>
  </si>
  <si>
    <t>5x16</t>
  </si>
  <si>
    <t>5x25</t>
  </si>
  <si>
    <t>LB</t>
  </si>
  <si>
    <t>Input Power (from LP)</t>
  </si>
  <si>
    <t>2x1.5 AS-i (BLACK)</t>
  </si>
  <si>
    <t>85 C</t>
  </si>
  <si>
    <t>300V</t>
  </si>
  <si>
    <t>AS-I BUS CABLE</t>
  </si>
  <si>
    <t>BU, BN</t>
  </si>
  <si>
    <t xml:space="preserve">Average Length [m] </t>
  </si>
  <si>
    <t>Panel type</t>
  </si>
  <si>
    <t>Description</t>
  </si>
  <si>
    <t>Type-ID</t>
  </si>
  <si>
    <t>Summe von BHS Area 1 ENDS</t>
  </si>
  <si>
    <t>Input from
E-BoQ</t>
  </si>
  <si>
    <t>Local control and Distribution</t>
  </si>
  <si>
    <t>Emergency Stop Panel</t>
  </si>
  <si>
    <t>Emergency Stop IO Box</t>
  </si>
  <si>
    <t>PFCPDP</t>
  </si>
  <si>
    <t>Field Network Box</t>
  </si>
  <si>
    <t>Special device Belt</t>
  </si>
  <si>
    <t>Identification System</t>
  </si>
  <si>
    <t>TrRFID</t>
  </si>
  <si>
    <t>Concept according to LP, LB design  ICS</t>
  </si>
  <si>
    <t>Concept according to LP, LB design BELT</t>
  </si>
  <si>
    <t>MPS Number</t>
  </si>
  <si>
    <t>04-CW-B_-DB</t>
  </si>
  <si>
    <t>04-CW-B_-EB</t>
  </si>
  <si>
    <t>04-CW-B_-GA</t>
  </si>
  <si>
    <t>04-CW-B_-HA</t>
  </si>
  <si>
    <t>04-CW-B_-GB</t>
  </si>
  <si>
    <t>04-CW-I_-GA</t>
  </si>
  <si>
    <t>04-CW-I_-HA</t>
  </si>
  <si>
    <t>04-CW-I_-DB</t>
  </si>
  <si>
    <t>04-CW-I_-GB</t>
  </si>
  <si>
    <t>04-CW-I_-EB</t>
  </si>
  <si>
    <t>Row Labels</t>
  </si>
  <si>
    <t>1x95E</t>
  </si>
  <si>
    <t>1x25E</t>
  </si>
  <si>
    <t>1x120E</t>
  </si>
  <si>
    <t>Cost per m</t>
  </si>
  <si>
    <t>Cost per Connection</t>
  </si>
  <si>
    <t>Total Cost Material</t>
  </si>
  <si>
    <t>Total Cost Connection</t>
  </si>
  <si>
    <t>BHS Area 1 Cable [m]</t>
  </si>
  <si>
    <t>Grand Total  [m]</t>
  </si>
  <si>
    <t>Summe von BHS Area 1 Cable [m]</t>
  </si>
  <si>
    <t>Projectname :</t>
  </si>
  <si>
    <t>Total</t>
  </si>
  <si>
    <t>Power</t>
  </si>
  <si>
    <t>LP120</t>
  </si>
  <si>
    <t>LP220</t>
  </si>
  <si>
    <t>ESCI</t>
  </si>
  <si>
    <t>ESRT</t>
  </si>
  <si>
    <t>ESP</t>
  </si>
  <si>
    <t>EP006</t>
  </si>
  <si>
    <t>EP004</t>
  </si>
  <si>
    <t>EB063</t>
  </si>
  <si>
    <t>LB2014</t>
  </si>
  <si>
    <t>CP001</t>
  </si>
  <si>
    <t xml:space="preserve">CB001 </t>
  </si>
  <si>
    <t>BtVSU</t>
  </si>
  <si>
    <t>BtS/C</t>
  </si>
  <si>
    <t>BtL</t>
  </si>
  <si>
    <t>BtHD</t>
  </si>
  <si>
    <t>BtPD</t>
  </si>
  <si>
    <t>BtST</t>
  </si>
  <si>
    <t>ATR-L1</t>
  </si>
  <si>
    <t>ATR-L2</t>
  </si>
  <si>
    <t>ATR-L3</t>
  </si>
  <si>
    <t>ATR-R1</t>
  </si>
  <si>
    <t>ATR-R2</t>
  </si>
  <si>
    <t>ATR-C1</t>
  </si>
  <si>
    <t>ATR-C2</t>
  </si>
  <si>
    <t>ATR-D</t>
  </si>
  <si>
    <t>TrST</t>
  </si>
  <si>
    <t>TrSMT</t>
  </si>
  <si>
    <t>TrSS</t>
  </si>
  <si>
    <t>TrVSU</t>
  </si>
  <si>
    <t>TrS/C</t>
  </si>
  <si>
    <t>TrL</t>
  </si>
  <si>
    <t>LB2114</t>
  </si>
  <si>
    <t>SpDevBelt</t>
  </si>
  <si>
    <t>ESB</t>
  </si>
  <si>
    <t>Special device Tray</t>
  </si>
  <si>
    <t>SpDevICS</t>
  </si>
  <si>
    <t>BtPush</t>
  </si>
  <si>
    <t>BtVarioFlip</t>
  </si>
  <si>
    <t>VM1A</t>
  </si>
  <si>
    <t>VM3A</t>
  </si>
  <si>
    <t>TrSTp</t>
  </si>
  <si>
    <t>TrLS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</si>
</sst>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_);[Red]\(&quot;€&quot;#,##0\)"/>
    <numFmt numFmtId="165" formatCode="_-* #,##0.00\ &quot;DM&quot;_-;\-* #,##0.00\ &quot;DM&quot;_-;_-* &quot;-&quot;??\ &quot;DM&quot;_-;_-@_-"/>
    <numFmt numFmtId="166" formatCode="#,###\ "/>
    <numFmt numFmtId="167" formatCode="#,##0\ &quot;€&quot;"/>
  </numFmts>
  <fonts count="6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name val="Arial"/>
      <family val="2"/>
    </font>
    <font>
      <sz val="10"/>
      <name val="Helv"/>
      <charset val="204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1"/>
      <name val="Arial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sz val="10"/>
      <color theme="0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0"/>
      <name val="Arial"/>
      <family val="2"/>
    </font>
    <font>
      <strike/>
      <sz val="11"/>
      <color theme="1"/>
      <name val="Calibri"/>
      <family val="2"/>
      <scheme val="minor"/>
    </font>
    <font>
      <b/>
      <strike/>
      <sz val="16"/>
      <color theme="1"/>
      <name val="Calibri"/>
      <family val="2"/>
      <scheme val="minor"/>
    </font>
    <font>
      <b/>
      <strike/>
      <sz val="26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Arial"/>
      <family val="2"/>
    </font>
    <font>
      <sz val="8"/>
      <name val="Calibri"/>
      <family val="2"/>
      <scheme val="minor"/>
    </font>
  </fonts>
  <fills count="71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00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00FFCC"/>
        <bgColor indexed="64"/>
      </patternFill>
    </fill>
  </fills>
  <borders count="4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73">
    <xf numFmtId="0" fontId="0" fillId="0" borderId="0"/>
    <xf numFmtId="0" fontId="1" fillId="0" borderId="0"/>
    <xf numFmtId="0" fontId="4" fillId="0" borderId="0"/>
    <xf numFmtId="0" fontId="2" fillId="0" borderId="0"/>
    <xf numFmtId="0" fontId="5" fillId="0" borderId="0"/>
    <xf numFmtId="0" fontId="5" fillId="0" borderId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0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37" borderId="0" applyNumberFormat="0" applyBorder="0" applyAlignment="0" applyProtection="0"/>
    <xf numFmtId="0" fontId="7" fillId="40" borderId="0" applyNumberFormat="0" applyBorder="0" applyAlignment="0" applyProtection="0"/>
    <xf numFmtId="0" fontId="7" fillId="43" borderId="0" applyNumberFormat="0" applyBorder="0" applyAlignment="0" applyProtection="0"/>
    <xf numFmtId="0" fontId="8" fillId="44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48" borderId="0" applyNumberFormat="0" applyBorder="0" applyAlignment="0" applyProtection="0"/>
    <xf numFmtId="0" fontId="8" fillId="49" borderId="0" applyNumberFormat="0" applyBorder="0" applyAlignment="0" applyProtection="0"/>
    <xf numFmtId="0" fontId="8" fillId="50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51" borderId="0" applyNumberFormat="0" applyBorder="0" applyAlignment="0" applyProtection="0"/>
    <xf numFmtId="0" fontId="9" fillId="35" borderId="0" applyNumberFormat="0" applyBorder="0" applyAlignment="0" applyProtection="0"/>
    <xf numFmtId="0" fontId="10" fillId="52" borderId="12" applyNumberFormat="0" applyAlignment="0" applyProtection="0"/>
    <xf numFmtId="0" fontId="11" fillId="53" borderId="13" applyNumberFormat="0" applyAlignment="0" applyProtection="0"/>
    <xf numFmtId="166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36" borderId="0" applyNumberFormat="0" applyBorder="0" applyAlignment="0" applyProtection="0"/>
    <xf numFmtId="0" fontId="14" fillId="0" borderId="14" applyNumberFormat="0" applyFill="0" applyAlignment="0" applyProtection="0"/>
    <xf numFmtId="0" fontId="15" fillId="0" borderId="15" applyNumberFormat="0" applyFill="0" applyAlignment="0" applyProtection="0"/>
    <xf numFmtId="0" fontId="16" fillId="0" borderId="16" applyNumberFormat="0" applyFill="0" applyAlignment="0" applyProtection="0"/>
    <xf numFmtId="0" fontId="16" fillId="0" borderId="0" applyNumberFormat="0" applyFill="0" applyBorder="0" applyAlignment="0" applyProtection="0"/>
    <xf numFmtId="0" fontId="17" fillId="39" borderId="12" applyNumberFormat="0" applyAlignment="0" applyProtection="0"/>
    <xf numFmtId="0" fontId="18" fillId="0" borderId="17" applyNumberFormat="0" applyFill="0" applyAlignment="0" applyProtection="0"/>
    <xf numFmtId="165" fontId="1" fillId="0" borderId="0" applyFont="0" applyFill="0" applyBorder="0" applyAlignment="0" applyProtection="0"/>
    <xf numFmtId="0" fontId="19" fillId="54" borderId="0" applyNumberFormat="0" applyBorder="0" applyAlignment="0" applyProtection="0"/>
    <xf numFmtId="0" fontId="5" fillId="55" borderId="18" applyNumberFormat="0" applyFont="0" applyAlignment="0" applyProtection="0"/>
    <xf numFmtId="0" fontId="20" fillId="52" borderId="19" applyNumberFormat="0" applyAlignment="0" applyProtection="0"/>
    <xf numFmtId="0" fontId="6" fillId="0" borderId="0"/>
    <xf numFmtId="0" fontId="21" fillId="0" borderId="0" applyNumberFormat="0" applyFill="0" applyBorder="0" applyAlignment="0" applyProtection="0"/>
    <xf numFmtId="0" fontId="22" fillId="0" borderId="20" applyNumberFormat="0" applyFill="0" applyAlignment="0" applyProtection="0"/>
    <xf numFmtId="0" fontId="23" fillId="0" borderId="0" applyNumberForma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0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37" borderId="0" applyNumberFormat="0" applyBorder="0" applyAlignment="0" applyProtection="0"/>
    <xf numFmtId="0" fontId="7" fillId="40" borderId="0" applyNumberFormat="0" applyBorder="0" applyAlignment="0" applyProtection="0"/>
    <xf numFmtId="0" fontId="7" fillId="43" borderId="0" applyNumberFormat="0" applyBorder="0" applyAlignment="0" applyProtection="0"/>
    <xf numFmtId="0" fontId="8" fillId="44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48" borderId="0" applyNumberFormat="0" applyBorder="0" applyAlignment="0" applyProtection="0"/>
    <xf numFmtId="0" fontId="8" fillId="49" borderId="0" applyNumberFormat="0" applyBorder="0" applyAlignment="0" applyProtection="0"/>
    <xf numFmtId="0" fontId="8" fillId="50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51" borderId="0" applyNumberFormat="0" applyBorder="0" applyAlignment="0" applyProtection="0"/>
    <xf numFmtId="0" fontId="9" fillId="35" borderId="0" applyNumberFormat="0" applyBorder="0" applyAlignment="0" applyProtection="0"/>
    <xf numFmtId="0" fontId="10" fillId="52" borderId="12" applyNumberFormat="0" applyAlignment="0" applyProtection="0"/>
    <xf numFmtId="0" fontId="11" fillId="53" borderId="13" applyNumberFormat="0" applyAlignment="0" applyProtection="0"/>
    <xf numFmtId="166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36" borderId="0" applyNumberFormat="0" applyBorder="0" applyAlignment="0" applyProtection="0"/>
    <xf numFmtId="0" fontId="14" fillId="0" borderId="14" applyNumberFormat="0" applyFill="0" applyAlignment="0" applyProtection="0"/>
    <xf numFmtId="0" fontId="15" fillId="0" borderId="15" applyNumberFormat="0" applyFill="0" applyAlignment="0" applyProtection="0"/>
    <xf numFmtId="0" fontId="16" fillId="0" borderId="16" applyNumberFormat="0" applyFill="0" applyAlignment="0" applyProtection="0"/>
    <xf numFmtId="0" fontId="16" fillId="0" borderId="0" applyNumberFormat="0" applyFill="0" applyBorder="0" applyAlignment="0" applyProtection="0"/>
    <xf numFmtId="0" fontId="17" fillId="39" borderId="12" applyNumberFormat="0" applyAlignment="0" applyProtection="0"/>
    <xf numFmtId="0" fontId="18" fillId="0" borderId="17" applyNumberFormat="0" applyFill="0" applyAlignment="0" applyProtection="0"/>
    <xf numFmtId="0" fontId="19" fillId="54" borderId="0" applyNumberFormat="0" applyBorder="0" applyAlignment="0" applyProtection="0"/>
    <xf numFmtId="0" fontId="5" fillId="55" borderId="18" applyNumberFormat="0" applyFont="0" applyAlignment="0" applyProtection="0"/>
    <xf numFmtId="0" fontId="20" fillId="52" borderId="19" applyNumberFormat="0" applyAlignment="0" applyProtection="0"/>
    <xf numFmtId="0" fontId="21" fillId="0" borderId="0" applyNumberFormat="0" applyFill="0" applyBorder="0" applyAlignment="0" applyProtection="0"/>
    <xf numFmtId="0" fontId="22" fillId="0" borderId="20" applyNumberFormat="0" applyFill="0" applyAlignment="0" applyProtection="0"/>
    <xf numFmtId="0" fontId="23" fillId="0" borderId="0" applyNumberFormat="0" applyFill="0" applyBorder="0" applyAlignment="0" applyProtection="0"/>
    <xf numFmtId="0" fontId="4" fillId="0" borderId="0"/>
    <xf numFmtId="0" fontId="4" fillId="0" borderId="0"/>
    <xf numFmtId="0" fontId="25" fillId="0" borderId="0" applyNumberFormat="0" applyFill="0" applyBorder="0" applyAlignment="0" applyProtection="0"/>
    <xf numFmtId="0" fontId="26" fillId="0" borderId="3" applyNumberFormat="0" applyFill="0" applyAlignment="0" applyProtection="0"/>
    <xf numFmtId="0" fontId="27" fillId="0" borderId="4" applyNumberFormat="0" applyFill="0" applyAlignment="0" applyProtection="0"/>
    <xf numFmtId="0" fontId="28" fillId="0" borderId="5" applyNumberFormat="0" applyFill="0" applyAlignment="0" applyProtection="0"/>
    <xf numFmtId="0" fontId="28" fillId="0" borderId="0" applyNumberFormat="0" applyFill="0" applyBorder="0" applyAlignment="0" applyProtection="0"/>
    <xf numFmtId="0" fontId="29" fillId="3" borderId="0" applyNumberFormat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6" applyNumberFormat="0" applyAlignment="0" applyProtection="0"/>
    <xf numFmtId="0" fontId="33" fillId="7" borderId="7" applyNumberFormat="0" applyAlignment="0" applyProtection="0"/>
    <xf numFmtId="0" fontId="34" fillId="7" borderId="6" applyNumberFormat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7" fillId="0" borderId="0" applyNumberFormat="0" applyFill="0" applyBorder="0" applyAlignment="0" applyProtection="0"/>
    <xf numFmtId="0" fontId="4" fillId="9" borderId="10" applyNumberFormat="0" applyFont="0" applyAlignment="0" applyProtection="0"/>
    <xf numFmtId="0" fontId="38" fillId="0" borderId="0" applyNumberFormat="0" applyFill="0" applyBorder="0" applyAlignment="0" applyProtection="0"/>
    <xf numFmtId="0" fontId="24" fillId="0" borderId="11" applyNumberFormat="0" applyFill="0" applyAlignment="0" applyProtection="0"/>
    <xf numFmtId="0" fontId="39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39" fillId="13" borderId="0" applyNumberFormat="0" applyBorder="0" applyAlignment="0" applyProtection="0"/>
    <xf numFmtId="0" fontId="39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39" fillId="3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9" borderId="10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2" fillId="0" borderId="0"/>
    <xf numFmtId="0" fontId="2" fillId="0" borderId="0"/>
    <xf numFmtId="0" fontId="5" fillId="0" borderId="0"/>
    <xf numFmtId="0" fontId="5" fillId="0" borderId="0"/>
    <xf numFmtId="0" fontId="5" fillId="55" borderId="1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55" borderId="18" applyNumberFormat="0" applyFont="0" applyAlignment="0" applyProtection="0"/>
    <xf numFmtId="0" fontId="5" fillId="0" borderId="0"/>
    <xf numFmtId="0" fontId="5" fillId="0" borderId="0"/>
    <xf numFmtId="0" fontId="2" fillId="0" borderId="0"/>
    <xf numFmtId="0" fontId="4" fillId="0" borderId="0"/>
  </cellStyleXfs>
  <cellXfs count="109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left"/>
    </xf>
    <xf numFmtId="0" fontId="0" fillId="0" borderId="0" xfId="0" pivotButton="1"/>
    <xf numFmtId="0" fontId="41" fillId="0" borderId="0" xfId="0" applyFont="1"/>
    <xf numFmtId="0" fontId="41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42" fillId="0" borderId="22" xfId="0" applyFont="1" applyBorder="1" applyAlignment="1">
      <alignment horizontal="center" wrapText="1"/>
    </xf>
    <xf numFmtId="0" fontId="43" fillId="0" borderId="22" xfId="0" applyFont="1" applyBorder="1" applyAlignment="1">
      <alignment horizontal="center" wrapText="1"/>
    </xf>
    <xf numFmtId="0" fontId="44" fillId="57" borderId="22" xfId="0" applyFont="1" applyFill="1" applyBorder="1" applyAlignment="1">
      <alignment horizontal="center" wrapText="1"/>
    </xf>
    <xf numFmtId="0" fontId="40" fillId="56" borderId="23" xfId="0" applyFont="1" applyFill="1" applyBorder="1" applyAlignment="1">
      <alignment horizontal="center" wrapText="1"/>
    </xf>
    <xf numFmtId="0" fontId="43" fillId="58" borderId="2" xfId="0" applyFont="1" applyFill="1" applyBorder="1" applyAlignment="1">
      <alignment horizontal="center" vertical="center" wrapText="1"/>
    </xf>
    <xf numFmtId="0" fontId="1" fillId="59" borderId="21" xfId="0" applyFont="1" applyFill="1" applyBorder="1" applyAlignment="1">
      <alignment horizontal="left" vertical="center"/>
    </xf>
    <xf numFmtId="0" fontId="45" fillId="59" borderId="21" xfId="0" applyFont="1" applyFill="1" applyBorder="1" applyAlignment="1">
      <alignment horizontal="left"/>
    </xf>
    <xf numFmtId="0" fontId="45" fillId="59" borderId="21" xfId="0" applyFont="1" applyFill="1" applyBorder="1" applyAlignment="1">
      <alignment horizontal="left" wrapText="1"/>
    </xf>
    <xf numFmtId="0" fontId="44" fillId="57" borderId="21" xfId="0" applyFont="1" applyFill="1" applyBorder="1" applyAlignment="1">
      <alignment horizontal="left"/>
    </xf>
    <xf numFmtId="0" fontId="45" fillId="59" borderId="0" xfId="0" applyFont="1" applyFill="1"/>
    <xf numFmtId="0" fontId="45" fillId="0" borderId="21" xfId="0" applyFont="1" applyBorder="1" applyAlignment="1">
      <alignment horizontal="left"/>
    </xf>
    <xf numFmtId="0" fontId="45" fillId="0" borderId="21" xfId="0" applyFont="1" applyBorder="1" applyAlignment="1">
      <alignment horizontal="left" wrapText="1"/>
    </xf>
    <xf numFmtId="0" fontId="45" fillId="60" borderId="21" xfId="0" applyFont="1" applyFill="1" applyBorder="1" applyAlignment="1">
      <alignment horizontal="left"/>
    </xf>
    <xf numFmtId="0" fontId="1" fillId="59" borderId="25" xfId="0" applyFont="1" applyFill="1" applyBorder="1" applyAlignment="1">
      <alignment horizontal="left" vertical="center"/>
    </xf>
    <xf numFmtId="0" fontId="45" fillId="59" borderId="25" xfId="0" applyFont="1" applyFill="1" applyBorder="1" applyAlignment="1">
      <alignment horizontal="left"/>
    </xf>
    <xf numFmtId="0" fontId="45" fillId="59" borderId="25" xfId="0" applyFont="1" applyFill="1" applyBorder="1" applyAlignment="1">
      <alignment horizontal="left" wrapText="1"/>
    </xf>
    <xf numFmtId="0" fontId="44" fillId="57" borderId="25" xfId="0" applyFont="1" applyFill="1" applyBorder="1" applyAlignment="1">
      <alignment horizontal="left"/>
    </xf>
    <xf numFmtId="0" fontId="45" fillId="0" borderId="26" xfId="0" applyFont="1" applyBorder="1" applyAlignment="1">
      <alignment horizontal="left"/>
    </xf>
    <xf numFmtId="0" fontId="44" fillId="57" borderId="26" xfId="0" applyFont="1" applyFill="1" applyBorder="1" applyAlignment="1">
      <alignment horizontal="left"/>
    </xf>
    <xf numFmtId="0" fontId="1" fillId="0" borderId="21" xfId="0" applyFont="1" applyBorder="1" applyAlignment="1">
      <alignment vertical="center"/>
    </xf>
    <xf numFmtId="0" fontId="1" fillId="0" borderId="2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40" fillId="0" borderId="24" xfId="0" applyFont="1" applyBorder="1" applyAlignment="1">
      <alignment horizontal="center" wrapText="1"/>
    </xf>
    <xf numFmtId="0" fontId="46" fillId="0" borderId="0" xfId="0" applyFont="1" applyAlignment="1">
      <alignment wrapText="1"/>
    </xf>
    <xf numFmtId="0" fontId="43" fillId="0" borderId="27" xfId="0" applyFont="1" applyBorder="1" applyAlignment="1">
      <alignment horizontal="center" wrapText="1"/>
    </xf>
    <xf numFmtId="0" fontId="47" fillId="0" borderId="28" xfId="0" applyFont="1" applyBorder="1"/>
    <xf numFmtId="0" fontId="0" fillId="0" borderId="23" xfId="0" applyBorder="1"/>
    <xf numFmtId="0" fontId="0" fillId="0" borderId="29" xfId="0" applyBorder="1" applyAlignment="1">
      <alignment vertical="top" wrapText="1"/>
    </xf>
    <xf numFmtId="0" fontId="0" fillId="0" borderId="30" xfId="0" applyBorder="1"/>
    <xf numFmtId="0" fontId="45" fillId="0" borderId="0" xfId="0" applyFont="1" applyAlignment="1">
      <alignment horizontal="left"/>
    </xf>
    <xf numFmtId="0" fontId="45" fillId="0" borderId="0" xfId="0" applyFont="1" applyAlignment="1">
      <alignment horizontal="left" wrapText="1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" fillId="59" borderId="21" xfId="0" applyFont="1" applyFill="1" applyBorder="1" applyAlignment="1">
      <alignment horizontal="center" vertical="center"/>
    </xf>
    <xf numFmtId="0" fontId="45" fillId="0" borderId="21" xfId="0" applyFont="1" applyBorder="1" applyAlignment="1">
      <alignment horizontal="center"/>
    </xf>
    <xf numFmtId="0" fontId="1" fillId="59" borderId="25" xfId="0" applyFont="1" applyFill="1" applyBorder="1" applyAlignment="1">
      <alignment horizontal="center" vertical="center"/>
    </xf>
    <xf numFmtId="0" fontId="45" fillId="0" borderId="0" xfId="0" applyFont="1" applyAlignment="1">
      <alignment horizontal="center"/>
    </xf>
    <xf numFmtId="0" fontId="47" fillId="0" borderId="0" xfId="0" applyFont="1"/>
    <xf numFmtId="0" fontId="48" fillId="59" borderId="25" xfId="0" applyFont="1" applyFill="1" applyBorder="1" applyAlignment="1">
      <alignment horizontal="left" vertical="center"/>
    </xf>
    <xf numFmtId="0" fontId="49" fillId="0" borderId="0" xfId="0" applyFont="1"/>
    <xf numFmtId="0" fontId="50" fillId="0" borderId="0" xfId="0" applyFont="1"/>
    <xf numFmtId="0" fontId="49" fillId="0" borderId="0" xfId="0" applyFont="1" applyAlignment="1">
      <alignment horizontal="center"/>
    </xf>
    <xf numFmtId="0" fontId="49" fillId="0" borderId="2" xfId="0" applyFont="1" applyBorder="1" applyAlignment="1">
      <alignment horizontal="center"/>
    </xf>
    <xf numFmtId="0" fontId="49" fillId="0" borderId="0" xfId="0" applyFont="1" applyAlignment="1">
      <alignment horizontal="left"/>
    </xf>
    <xf numFmtId="2" fontId="51" fillId="0" borderId="0" xfId="0" applyNumberFormat="1" applyFont="1" applyAlignment="1">
      <alignment vertical="center"/>
    </xf>
    <xf numFmtId="0" fontId="40" fillId="62" borderId="31" xfId="0" applyFont="1" applyFill="1" applyBorder="1" applyAlignment="1">
      <alignment horizontal="center" wrapText="1"/>
    </xf>
    <xf numFmtId="0" fontId="40" fillId="0" borderId="32" xfId="0" applyFont="1" applyBorder="1" applyAlignment="1">
      <alignment horizontal="center" wrapText="1"/>
    </xf>
    <xf numFmtId="0" fontId="40" fillId="56" borderId="31" xfId="0" applyFont="1" applyFill="1" applyBorder="1" applyAlignment="1">
      <alignment horizontal="center" wrapText="1"/>
    </xf>
    <xf numFmtId="0" fontId="1" fillId="59" borderId="34" xfId="0" applyFont="1" applyFill="1" applyBorder="1" applyAlignment="1">
      <alignment horizontal="left" vertical="center"/>
    </xf>
    <xf numFmtId="0" fontId="45" fillId="59" borderId="35" xfId="0" applyFont="1" applyFill="1" applyBorder="1"/>
    <xf numFmtId="0" fontId="45" fillId="0" borderId="34" xfId="0" applyFont="1" applyBorder="1" applyAlignment="1">
      <alignment horizontal="left"/>
    </xf>
    <xf numFmtId="0" fontId="3" fillId="2" borderId="36" xfId="0" applyFont="1" applyFill="1" applyBorder="1" applyAlignment="1">
      <alignment horizontal="center" vertical="center" wrapText="1"/>
    </xf>
    <xf numFmtId="0" fontId="1" fillId="59" borderId="37" xfId="0" applyFont="1" applyFill="1" applyBorder="1" applyAlignment="1">
      <alignment horizontal="left" vertical="center"/>
    </xf>
    <xf numFmtId="0" fontId="45" fillId="0" borderId="38" xfId="0" applyFont="1" applyBorder="1" applyAlignment="1">
      <alignment horizontal="left"/>
    </xf>
    <xf numFmtId="0" fontId="1" fillId="0" borderId="34" xfId="0" applyFont="1" applyBorder="1" applyAlignment="1">
      <alignment vertical="center"/>
    </xf>
    <xf numFmtId="0" fontId="3" fillId="63" borderId="0" xfId="0" applyFont="1" applyFill="1" applyAlignment="1">
      <alignment horizontal="center" vertical="center" wrapText="1"/>
    </xf>
    <xf numFmtId="0" fontId="48" fillId="59" borderId="21" xfId="0" applyFont="1" applyFill="1" applyBorder="1" applyAlignment="1">
      <alignment horizontal="left" vertical="center"/>
    </xf>
    <xf numFmtId="0" fontId="48" fillId="59" borderId="21" xfId="0" applyFont="1" applyFill="1" applyBorder="1" applyAlignment="1">
      <alignment horizontal="left" vertical="center" wrapText="1"/>
    </xf>
    <xf numFmtId="0" fontId="45" fillId="0" borderId="39" xfId="0" applyFont="1" applyBorder="1" applyAlignment="1">
      <alignment horizontal="left"/>
    </xf>
    <xf numFmtId="0" fontId="45" fillId="0" borderId="39" xfId="0" applyFont="1" applyBorder="1" applyAlignment="1">
      <alignment horizontal="center"/>
    </xf>
    <xf numFmtId="0" fontId="45" fillId="0" borderId="39" xfId="0" applyFont="1" applyBorder="1" applyAlignment="1">
      <alignment horizontal="left" wrapText="1"/>
    </xf>
    <xf numFmtId="0" fontId="44" fillId="57" borderId="39" xfId="0" applyFont="1" applyFill="1" applyBorder="1" applyAlignment="1">
      <alignment horizontal="left"/>
    </xf>
    <xf numFmtId="0" fontId="0" fillId="0" borderId="39" xfId="0" applyBorder="1" applyAlignment="1">
      <alignment horizontal="left"/>
    </xf>
    <xf numFmtId="0" fontId="45" fillId="60" borderId="39" xfId="0" applyFont="1" applyFill="1" applyBorder="1" applyAlignment="1">
      <alignment horizontal="left"/>
    </xf>
    <xf numFmtId="0" fontId="3" fillId="2" borderId="40" xfId="0" applyFont="1" applyFill="1" applyBorder="1" applyAlignment="1">
      <alignment horizontal="center" vertical="center" wrapText="1"/>
    </xf>
    <xf numFmtId="0" fontId="3" fillId="63" borderId="2" xfId="0" applyFont="1" applyFill="1" applyBorder="1"/>
    <xf numFmtId="0" fontId="0" fillId="0" borderId="2" xfId="0" applyBorder="1"/>
    <xf numFmtId="0" fontId="3" fillId="61" borderId="2" xfId="0" applyFont="1" applyFill="1" applyBorder="1"/>
    <xf numFmtId="0" fontId="0" fillId="64" borderId="2" xfId="0" applyFill="1" applyBorder="1"/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42" fillId="58" borderId="33" xfId="0" applyFont="1" applyFill="1" applyBorder="1" applyAlignment="1">
      <alignment horizontal="center" vertical="center" wrapText="1"/>
    </xf>
    <xf numFmtId="0" fontId="42" fillId="58" borderId="41" xfId="0" applyFont="1" applyFill="1" applyBorder="1" applyAlignment="1">
      <alignment horizontal="center" vertical="center" wrapText="1"/>
    </xf>
    <xf numFmtId="0" fontId="52" fillId="57" borderId="22" xfId="0" applyFont="1" applyFill="1" applyBorder="1" applyAlignment="1">
      <alignment horizontal="center" wrapText="1"/>
    </xf>
    <xf numFmtId="0" fontId="53" fillId="0" borderId="0" xfId="0" applyFont="1"/>
    <xf numFmtId="0" fontId="56" fillId="6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3" fillId="63" borderId="44" xfId="0" applyFont="1" applyFill="1" applyBorder="1"/>
    <xf numFmtId="0" fontId="0" fillId="0" borderId="2" xfId="0" applyBorder="1" applyAlignment="1">
      <alignment horizontal="left" indent="1"/>
    </xf>
    <xf numFmtId="0" fontId="0" fillId="61" borderId="0" xfId="0" applyFill="1" applyAlignment="1">
      <alignment horizontal="left"/>
    </xf>
    <xf numFmtId="0" fontId="0" fillId="0" borderId="2" xfId="0" applyBorder="1" applyAlignment="1">
      <alignment horizontal="left"/>
    </xf>
    <xf numFmtId="0" fontId="3" fillId="63" borderId="24" xfId="0" applyFont="1" applyFill="1" applyBorder="1"/>
    <xf numFmtId="0" fontId="0" fillId="0" borderId="45" xfId="0" applyBorder="1"/>
    <xf numFmtId="164" fontId="0" fillId="0" borderId="2" xfId="0" applyNumberFormat="1" applyBorder="1"/>
    <xf numFmtId="167" fontId="0" fillId="0" borderId="2" xfId="0" applyNumberFormat="1" applyBorder="1"/>
    <xf numFmtId="0" fontId="3" fillId="65" borderId="2" xfId="0" applyFont="1" applyFill="1" applyBorder="1"/>
    <xf numFmtId="0" fontId="59" fillId="65" borderId="2" xfId="0" applyFont="1" applyFill="1" applyBorder="1"/>
    <xf numFmtId="0" fontId="44" fillId="59" borderId="21" xfId="0" applyFont="1" applyFill="1" applyBorder="1" applyAlignment="1">
      <alignment horizontal="left"/>
    </xf>
    <xf numFmtId="0" fontId="44" fillId="59" borderId="25" xfId="0" applyFont="1" applyFill="1" applyBorder="1" applyAlignment="1">
      <alignment horizontal="left"/>
    </xf>
    <xf numFmtId="0" fontId="3" fillId="0" borderId="36" xfId="0" applyFont="1" applyBorder="1" applyAlignment="1">
      <alignment horizontal="center" vertical="center" wrapText="1"/>
    </xf>
    <xf numFmtId="0" fontId="3" fillId="0" borderId="40" xfId="0" applyFont="1" applyBorder="1" applyAlignment="1">
      <alignment horizontal="center" vertical="center" wrapText="1"/>
    </xf>
    <xf numFmtId="0" fontId="44" fillId="66" borderId="21" xfId="0" applyFont="1" applyFill="1" applyBorder="1" applyAlignment="1">
      <alignment horizontal="left"/>
    </xf>
    <xf numFmtId="0" fontId="44" fillId="67" borderId="21" xfId="0" applyFont="1" applyFill="1" applyBorder="1" applyAlignment="1">
      <alignment horizontal="left"/>
    </xf>
    <xf numFmtId="0" fontId="44" fillId="66" borderId="39" xfId="0" applyFont="1" applyFill="1" applyBorder="1" applyAlignment="1">
      <alignment horizontal="left"/>
    </xf>
    <xf numFmtId="0" fontId="45" fillId="68" borderId="34" xfId="0" applyFont="1" applyFill="1" applyBorder="1" applyAlignment="1">
      <alignment horizontal="left"/>
    </xf>
    <xf numFmtId="0" fontId="0" fillId="69" borderId="0" xfId="0" applyFill="1"/>
    <xf numFmtId="0" fontId="45" fillId="70" borderId="21" xfId="0" applyFont="1" applyFill="1" applyBorder="1" applyAlignment="1">
      <alignment horizontal="left"/>
    </xf>
    <xf numFmtId="0" fontId="45" fillId="70" borderId="26" xfId="0" applyFont="1" applyFill="1" applyBorder="1" applyAlignment="1">
      <alignment horizontal="left"/>
    </xf>
    <xf numFmtId="0" fontId="1" fillId="70" borderId="21" xfId="0" applyFont="1" applyFill="1" applyBorder="1" applyAlignment="1">
      <alignment horizontal="left" vertical="center"/>
    </xf>
    <xf numFmtId="0" fontId="45" fillId="70" borderId="21" xfId="0" applyFont="1" applyFill="1" applyBorder="1" applyAlignment="1">
      <alignment horizontal="left" wrapText="1"/>
    </xf>
    <xf numFmtId="0" fontId="45" fillId="70" borderId="39" xfId="0" applyFont="1" applyFill="1" applyBorder="1" applyAlignment="1">
      <alignment horizontal="left"/>
    </xf>
  </cellXfs>
  <cellStyles count="173">
    <cellStyle name="20% - Accent1 2" xfId="55" xr:uid="{00000000-0005-0000-0000-000000000000}"/>
    <cellStyle name="20% - Accent1 3" xfId="117" xr:uid="{00000000-0005-0000-0000-000001000000}"/>
    <cellStyle name="20% - Accent1 3 2" xfId="146" xr:uid="{00000000-0005-0000-0000-000002000000}"/>
    <cellStyle name="20% - Accent1 4" xfId="6" xr:uid="{00000000-0005-0000-0000-000003000000}"/>
    <cellStyle name="20% - Accent2 2" xfId="56" xr:uid="{00000000-0005-0000-0000-000004000000}"/>
    <cellStyle name="20% - Accent2 3" xfId="121" xr:uid="{00000000-0005-0000-0000-000005000000}"/>
    <cellStyle name="20% - Accent2 3 2" xfId="148" xr:uid="{00000000-0005-0000-0000-000006000000}"/>
    <cellStyle name="20% - Accent2 4" xfId="7" xr:uid="{00000000-0005-0000-0000-000007000000}"/>
    <cellStyle name="20% - Accent3 2" xfId="57" xr:uid="{00000000-0005-0000-0000-000008000000}"/>
    <cellStyle name="20% - Accent3 3" xfId="125" xr:uid="{00000000-0005-0000-0000-000009000000}"/>
    <cellStyle name="20% - Accent3 3 2" xfId="150" xr:uid="{00000000-0005-0000-0000-00000A000000}"/>
    <cellStyle name="20% - Accent3 4" xfId="8" xr:uid="{00000000-0005-0000-0000-00000B000000}"/>
    <cellStyle name="20% - Accent4 2" xfId="58" xr:uid="{00000000-0005-0000-0000-00000C000000}"/>
    <cellStyle name="20% - Accent4 3" xfId="129" xr:uid="{00000000-0005-0000-0000-00000D000000}"/>
    <cellStyle name="20% - Accent4 3 2" xfId="152" xr:uid="{00000000-0005-0000-0000-00000E000000}"/>
    <cellStyle name="20% - Accent4 4" xfId="9" xr:uid="{00000000-0005-0000-0000-00000F000000}"/>
    <cellStyle name="20% - Accent5 2" xfId="59" xr:uid="{00000000-0005-0000-0000-000010000000}"/>
    <cellStyle name="20% - Accent5 3" xfId="133" xr:uid="{00000000-0005-0000-0000-000011000000}"/>
    <cellStyle name="20% - Accent5 3 2" xfId="154" xr:uid="{00000000-0005-0000-0000-000012000000}"/>
    <cellStyle name="20% - Accent5 4" xfId="10" xr:uid="{00000000-0005-0000-0000-000013000000}"/>
    <cellStyle name="20% - Accent6 2" xfId="60" xr:uid="{00000000-0005-0000-0000-000014000000}"/>
    <cellStyle name="20% - Accent6 3" xfId="137" xr:uid="{00000000-0005-0000-0000-000015000000}"/>
    <cellStyle name="20% - Accent6 3 2" xfId="156" xr:uid="{00000000-0005-0000-0000-000016000000}"/>
    <cellStyle name="20% - Accent6 4" xfId="11" xr:uid="{00000000-0005-0000-0000-000017000000}"/>
    <cellStyle name="40% - Accent1 2" xfId="61" xr:uid="{00000000-0005-0000-0000-000018000000}"/>
    <cellStyle name="40% - Accent1 3" xfId="118" xr:uid="{00000000-0005-0000-0000-000019000000}"/>
    <cellStyle name="40% - Accent1 3 2" xfId="147" xr:uid="{00000000-0005-0000-0000-00001A000000}"/>
    <cellStyle name="40% - Accent1 4" xfId="12" xr:uid="{00000000-0005-0000-0000-00001B000000}"/>
    <cellStyle name="40% - Accent2 2" xfId="62" xr:uid="{00000000-0005-0000-0000-00001C000000}"/>
    <cellStyle name="40% - Accent2 3" xfId="122" xr:uid="{00000000-0005-0000-0000-00001D000000}"/>
    <cellStyle name="40% - Accent2 3 2" xfId="149" xr:uid="{00000000-0005-0000-0000-00001E000000}"/>
    <cellStyle name="40% - Accent2 4" xfId="13" xr:uid="{00000000-0005-0000-0000-00001F000000}"/>
    <cellStyle name="40% - Accent3 2" xfId="63" xr:uid="{00000000-0005-0000-0000-000020000000}"/>
    <cellStyle name="40% - Accent3 3" xfId="126" xr:uid="{00000000-0005-0000-0000-000021000000}"/>
    <cellStyle name="40% - Accent3 3 2" xfId="151" xr:uid="{00000000-0005-0000-0000-000022000000}"/>
    <cellStyle name="40% - Accent3 4" xfId="14" xr:uid="{00000000-0005-0000-0000-000023000000}"/>
    <cellStyle name="40% - Accent4 2" xfId="64" xr:uid="{00000000-0005-0000-0000-000024000000}"/>
    <cellStyle name="40% - Accent4 3" xfId="130" xr:uid="{00000000-0005-0000-0000-000025000000}"/>
    <cellStyle name="40% - Accent4 3 2" xfId="153" xr:uid="{00000000-0005-0000-0000-000026000000}"/>
    <cellStyle name="40% - Accent4 4" xfId="15" xr:uid="{00000000-0005-0000-0000-000027000000}"/>
    <cellStyle name="40% - Accent5 2" xfId="65" xr:uid="{00000000-0005-0000-0000-000028000000}"/>
    <cellStyle name="40% - Accent5 3" xfId="134" xr:uid="{00000000-0005-0000-0000-000029000000}"/>
    <cellStyle name="40% - Accent5 3 2" xfId="155" xr:uid="{00000000-0005-0000-0000-00002A000000}"/>
    <cellStyle name="40% - Accent5 4" xfId="16" xr:uid="{00000000-0005-0000-0000-00002B000000}"/>
    <cellStyle name="40% - Accent6 2" xfId="66" xr:uid="{00000000-0005-0000-0000-00002C000000}"/>
    <cellStyle name="40% - Accent6 3" xfId="138" xr:uid="{00000000-0005-0000-0000-00002D000000}"/>
    <cellStyle name="40% - Accent6 3 2" xfId="157" xr:uid="{00000000-0005-0000-0000-00002E000000}"/>
    <cellStyle name="40% - Accent6 4" xfId="17" xr:uid="{00000000-0005-0000-0000-00002F000000}"/>
    <cellStyle name="60% - Accent1 2" xfId="67" xr:uid="{00000000-0005-0000-0000-000030000000}"/>
    <cellStyle name="60% - Accent1 3" xfId="119" xr:uid="{00000000-0005-0000-0000-000031000000}"/>
    <cellStyle name="60% - Accent1 4" xfId="18" xr:uid="{00000000-0005-0000-0000-000032000000}"/>
    <cellStyle name="60% - Accent2 2" xfId="68" xr:uid="{00000000-0005-0000-0000-000033000000}"/>
    <cellStyle name="60% - Accent2 3" xfId="123" xr:uid="{00000000-0005-0000-0000-000034000000}"/>
    <cellStyle name="60% - Accent2 4" xfId="19" xr:uid="{00000000-0005-0000-0000-000035000000}"/>
    <cellStyle name="60% - Accent3 2" xfId="69" xr:uid="{00000000-0005-0000-0000-000036000000}"/>
    <cellStyle name="60% - Accent3 3" xfId="127" xr:uid="{00000000-0005-0000-0000-000037000000}"/>
    <cellStyle name="60% - Accent3 4" xfId="20" xr:uid="{00000000-0005-0000-0000-000038000000}"/>
    <cellStyle name="60% - Accent4 2" xfId="70" xr:uid="{00000000-0005-0000-0000-000039000000}"/>
    <cellStyle name="60% - Accent4 3" xfId="131" xr:uid="{00000000-0005-0000-0000-00003A000000}"/>
    <cellStyle name="60% - Accent4 4" xfId="21" xr:uid="{00000000-0005-0000-0000-00003B000000}"/>
    <cellStyle name="60% - Accent5 2" xfId="71" xr:uid="{00000000-0005-0000-0000-00003C000000}"/>
    <cellStyle name="60% - Accent5 3" xfId="135" xr:uid="{00000000-0005-0000-0000-00003D000000}"/>
    <cellStyle name="60% - Accent5 4" xfId="22" xr:uid="{00000000-0005-0000-0000-00003E000000}"/>
    <cellStyle name="60% - Accent6 2" xfId="72" xr:uid="{00000000-0005-0000-0000-00003F000000}"/>
    <cellStyle name="60% - Accent6 3" xfId="139" xr:uid="{00000000-0005-0000-0000-000040000000}"/>
    <cellStyle name="60% - Accent6 4" xfId="23" xr:uid="{00000000-0005-0000-0000-000041000000}"/>
    <cellStyle name="Accent1 2" xfId="73" xr:uid="{00000000-0005-0000-0000-000042000000}"/>
    <cellStyle name="Accent1 3" xfId="116" xr:uid="{00000000-0005-0000-0000-000043000000}"/>
    <cellStyle name="Accent1 4" xfId="24" xr:uid="{00000000-0005-0000-0000-000044000000}"/>
    <cellStyle name="Accent2 2" xfId="74" xr:uid="{00000000-0005-0000-0000-000045000000}"/>
    <cellStyle name="Accent2 3" xfId="120" xr:uid="{00000000-0005-0000-0000-000046000000}"/>
    <cellStyle name="Accent2 4" xfId="25" xr:uid="{00000000-0005-0000-0000-000047000000}"/>
    <cellStyle name="Accent3 2" xfId="75" xr:uid="{00000000-0005-0000-0000-000048000000}"/>
    <cellStyle name="Accent3 3" xfId="124" xr:uid="{00000000-0005-0000-0000-000049000000}"/>
    <cellStyle name="Accent3 4" xfId="26" xr:uid="{00000000-0005-0000-0000-00004A000000}"/>
    <cellStyle name="Accent4 2" xfId="76" xr:uid="{00000000-0005-0000-0000-00004B000000}"/>
    <cellStyle name="Accent4 3" xfId="128" xr:uid="{00000000-0005-0000-0000-00004C000000}"/>
    <cellStyle name="Accent4 4" xfId="27" xr:uid="{00000000-0005-0000-0000-00004D000000}"/>
    <cellStyle name="Accent5 2" xfId="77" xr:uid="{00000000-0005-0000-0000-00004E000000}"/>
    <cellStyle name="Accent5 3" xfId="132" xr:uid="{00000000-0005-0000-0000-00004F000000}"/>
    <cellStyle name="Accent5 4" xfId="28" xr:uid="{00000000-0005-0000-0000-000050000000}"/>
    <cellStyle name="Accent6 2" xfId="78" xr:uid="{00000000-0005-0000-0000-000051000000}"/>
    <cellStyle name="Accent6 3" xfId="136" xr:uid="{00000000-0005-0000-0000-000052000000}"/>
    <cellStyle name="Accent6 4" xfId="29" xr:uid="{00000000-0005-0000-0000-000053000000}"/>
    <cellStyle name="Bad 2" xfId="79" xr:uid="{00000000-0005-0000-0000-000054000000}"/>
    <cellStyle name="Bad 3" xfId="105" xr:uid="{00000000-0005-0000-0000-000055000000}"/>
    <cellStyle name="Bad 4" xfId="30" xr:uid="{00000000-0005-0000-0000-000056000000}"/>
    <cellStyle name="Calculation 2" xfId="80" xr:uid="{00000000-0005-0000-0000-000057000000}"/>
    <cellStyle name="Calculation 3" xfId="109" xr:uid="{00000000-0005-0000-0000-000058000000}"/>
    <cellStyle name="Calculation 4" xfId="31" xr:uid="{00000000-0005-0000-0000-000059000000}"/>
    <cellStyle name="Check Cell 2" xfId="81" xr:uid="{00000000-0005-0000-0000-00005A000000}"/>
    <cellStyle name="Check Cell 3" xfId="111" xr:uid="{00000000-0005-0000-0000-00005B000000}"/>
    <cellStyle name="Check Cell 4" xfId="32" xr:uid="{00000000-0005-0000-0000-00005C000000}"/>
    <cellStyle name="DDTB  .#.###" xfId="33" xr:uid="{00000000-0005-0000-0000-00005D000000}"/>
    <cellStyle name="DDTB  .#.### 2" xfId="82" xr:uid="{00000000-0005-0000-0000-00005E000000}"/>
    <cellStyle name="Explanatory Text 2" xfId="83" xr:uid="{00000000-0005-0000-0000-000060000000}"/>
    <cellStyle name="Explanatory Text 3" xfId="114" xr:uid="{00000000-0005-0000-0000-000061000000}"/>
    <cellStyle name="Explanatory Text 4" xfId="34" xr:uid="{00000000-0005-0000-0000-000062000000}"/>
    <cellStyle name="Good 2" xfId="84" xr:uid="{00000000-0005-0000-0000-000063000000}"/>
    <cellStyle name="Good 3" xfId="104" xr:uid="{00000000-0005-0000-0000-000064000000}"/>
    <cellStyle name="Good 4" xfId="35" xr:uid="{00000000-0005-0000-0000-000065000000}"/>
    <cellStyle name="Heading 1 2" xfId="85" xr:uid="{00000000-0005-0000-0000-000066000000}"/>
    <cellStyle name="Heading 1 3" xfId="100" xr:uid="{00000000-0005-0000-0000-000067000000}"/>
    <cellStyle name="Heading 1 4" xfId="36" xr:uid="{00000000-0005-0000-0000-000068000000}"/>
    <cellStyle name="Heading 2 2" xfId="86" xr:uid="{00000000-0005-0000-0000-000069000000}"/>
    <cellStyle name="Heading 2 3" xfId="101" xr:uid="{00000000-0005-0000-0000-00006A000000}"/>
    <cellStyle name="Heading 2 4" xfId="37" xr:uid="{00000000-0005-0000-0000-00006B000000}"/>
    <cellStyle name="Heading 3 2" xfId="87" xr:uid="{00000000-0005-0000-0000-00006C000000}"/>
    <cellStyle name="Heading 3 3" xfId="102" xr:uid="{00000000-0005-0000-0000-00006D000000}"/>
    <cellStyle name="Heading 3 4" xfId="38" xr:uid="{00000000-0005-0000-0000-00006E000000}"/>
    <cellStyle name="Heading 4 2" xfId="88" xr:uid="{00000000-0005-0000-0000-00006F000000}"/>
    <cellStyle name="Heading 4 3" xfId="103" xr:uid="{00000000-0005-0000-0000-000070000000}"/>
    <cellStyle name="Heading 4 4" xfId="39" xr:uid="{00000000-0005-0000-0000-000071000000}"/>
    <cellStyle name="Input 2" xfId="89" xr:uid="{00000000-0005-0000-0000-000072000000}"/>
    <cellStyle name="Input 3" xfId="107" xr:uid="{00000000-0005-0000-0000-000073000000}"/>
    <cellStyle name="Input 4" xfId="40" xr:uid="{00000000-0005-0000-0000-000074000000}"/>
    <cellStyle name="Linked Cell 2" xfId="90" xr:uid="{00000000-0005-0000-0000-000075000000}"/>
    <cellStyle name="Linked Cell 3" xfId="110" xr:uid="{00000000-0005-0000-0000-000076000000}"/>
    <cellStyle name="Linked Cell 4" xfId="41" xr:uid="{00000000-0005-0000-0000-000077000000}"/>
    <cellStyle name="Moneda_Angebotsv.Stahlbau" xfId="42" xr:uid="{00000000-0005-0000-0000-000078000000}"/>
    <cellStyle name="Neutral 2" xfId="91" xr:uid="{00000000-0005-0000-0000-000079000000}"/>
    <cellStyle name="Neutral 3" xfId="106" xr:uid="{00000000-0005-0000-0000-00007A000000}"/>
    <cellStyle name="Neutral 4" xfId="43" xr:uid="{00000000-0005-0000-0000-00007B000000}"/>
    <cellStyle name="Normal" xfId="0" builtinId="0"/>
    <cellStyle name="Normal 10" xfId="164" xr:uid="{00000000-0005-0000-0000-00007D000000}"/>
    <cellStyle name="Normal 11" xfId="165" xr:uid="{00000000-0005-0000-0000-00007E000000}"/>
    <cellStyle name="Normal 194" xfId="172" xr:uid="{00000000-0005-0000-0000-00007F000000}"/>
    <cellStyle name="Normal 2" xfId="50" xr:uid="{00000000-0005-0000-0000-000080000000}"/>
    <cellStyle name="Normal 2 2" xfId="3" xr:uid="{00000000-0005-0000-0000-000081000000}"/>
    <cellStyle name="Normal 2 2 2" xfId="51" xr:uid="{00000000-0005-0000-0000-000082000000}"/>
    <cellStyle name="Normal 2 2 2 2" xfId="170" xr:uid="{00000000-0005-0000-0000-000083000000}"/>
    <cellStyle name="Normal 2 2 3" xfId="159" xr:uid="{00000000-0005-0000-0000-000084000000}"/>
    <cellStyle name="Normal 2 2 4" xfId="166" xr:uid="{00000000-0005-0000-0000-000085000000}"/>
    <cellStyle name="Normal 2 3" xfId="169" xr:uid="{00000000-0005-0000-0000-000086000000}"/>
    <cellStyle name="Normal 26" xfId="2" xr:uid="{00000000-0005-0000-0000-000087000000}"/>
    <cellStyle name="Normal 3" xfId="1" xr:uid="{00000000-0005-0000-0000-000088000000}"/>
    <cellStyle name="Normal 4" xfId="52" xr:uid="{00000000-0005-0000-0000-000089000000}"/>
    <cellStyle name="Normal 4 2" xfId="97" xr:uid="{00000000-0005-0000-0000-00008A000000}"/>
    <cellStyle name="Normal 4 2 2" xfId="143" xr:uid="{00000000-0005-0000-0000-00008B000000}"/>
    <cellStyle name="Normal 4 3" xfId="140" xr:uid="{00000000-0005-0000-0000-00008C000000}"/>
    <cellStyle name="Normal 5" xfId="53" xr:uid="{00000000-0005-0000-0000-00008D000000}"/>
    <cellStyle name="Normal 5 2" xfId="98" xr:uid="{00000000-0005-0000-0000-00008E000000}"/>
    <cellStyle name="Normal 5 2 2" xfId="144" xr:uid="{00000000-0005-0000-0000-00008F000000}"/>
    <cellStyle name="Normal 5 3" xfId="141" xr:uid="{00000000-0005-0000-0000-000090000000}"/>
    <cellStyle name="Normal 6" xfId="5" xr:uid="{00000000-0005-0000-0000-000091000000}"/>
    <cellStyle name="Normal 6 2" xfId="161" xr:uid="{00000000-0005-0000-0000-000092000000}"/>
    <cellStyle name="Normal 7" xfId="54" xr:uid="{00000000-0005-0000-0000-000093000000}"/>
    <cellStyle name="Normal 7 2" xfId="142" xr:uid="{00000000-0005-0000-0000-000094000000}"/>
    <cellStyle name="Normal 8" xfId="4" xr:uid="{00000000-0005-0000-0000-000095000000}"/>
    <cellStyle name="Normal 8 2" xfId="158" xr:uid="{00000000-0005-0000-0000-000096000000}"/>
    <cellStyle name="Normal 8 2 2" xfId="171" xr:uid="{00000000-0005-0000-0000-000097000000}"/>
    <cellStyle name="Normal 8 3" xfId="160" xr:uid="{00000000-0005-0000-0000-000098000000}"/>
    <cellStyle name="Normal 8 4" xfId="167" xr:uid="{00000000-0005-0000-0000-000099000000}"/>
    <cellStyle name="Normal 9" xfId="163" xr:uid="{00000000-0005-0000-0000-00009A000000}"/>
    <cellStyle name="Note 2" xfId="92" xr:uid="{00000000-0005-0000-0000-00009B000000}"/>
    <cellStyle name="Note 2 2" xfId="162" xr:uid="{00000000-0005-0000-0000-00009C000000}"/>
    <cellStyle name="Note 3" xfId="113" xr:uid="{00000000-0005-0000-0000-00009D000000}"/>
    <cellStyle name="Note 3 2" xfId="145" xr:uid="{00000000-0005-0000-0000-00009E000000}"/>
    <cellStyle name="Note 4" xfId="44" xr:uid="{00000000-0005-0000-0000-00009F000000}"/>
    <cellStyle name="Note 4 2" xfId="168" xr:uid="{00000000-0005-0000-0000-0000A0000000}"/>
    <cellStyle name="Output 2" xfId="93" xr:uid="{00000000-0005-0000-0000-0000A1000000}"/>
    <cellStyle name="Output 3" xfId="108" xr:uid="{00000000-0005-0000-0000-0000A2000000}"/>
    <cellStyle name="Output 4" xfId="45" xr:uid="{00000000-0005-0000-0000-0000A3000000}"/>
    <cellStyle name="Style 1" xfId="46" xr:uid="{00000000-0005-0000-0000-0000A5000000}"/>
    <cellStyle name="Title 2" xfId="94" xr:uid="{00000000-0005-0000-0000-0000A6000000}"/>
    <cellStyle name="Title 3" xfId="99" xr:uid="{00000000-0005-0000-0000-0000A7000000}"/>
    <cellStyle name="Title 4" xfId="47" xr:uid="{00000000-0005-0000-0000-0000A8000000}"/>
    <cellStyle name="Total 2" xfId="95" xr:uid="{00000000-0005-0000-0000-0000A9000000}"/>
    <cellStyle name="Total 3" xfId="115" xr:uid="{00000000-0005-0000-0000-0000AA000000}"/>
    <cellStyle name="Total 4" xfId="48" xr:uid="{00000000-0005-0000-0000-0000AB000000}"/>
    <cellStyle name="Warning Text 2" xfId="96" xr:uid="{00000000-0005-0000-0000-0000AC000000}"/>
    <cellStyle name="Warning Text 3" xfId="112" xr:uid="{00000000-0005-0000-0000-0000AD000000}"/>
    <cellStyle name="Warning Text 4" xfId="49" xr:uid="{00000000-0005-0000-0000-0000AE000000}"/>
  </cellStyles>
  <dxfs count="0"/>
  <tableStyles count="0" defaultTableStyle="TableStyleMedium2" defaultPivotStyle="PivotStyleLight16"/>
  <colors>
    <mruColors>
      <color rgb="FF00FFCC"/>
      <color rgb="FFFF99CC"/>
      <color rgb="FFFF66FF"/>
      <color rgb="FFFF33CC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2" Type="http://schemas.openxmlformats.org/officeDocument/2006/relationships/customXml" Target="../ink/ink1.xm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customXml" Target="../ink/ink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4" Type="http://schemas.openxmlformats.org/officeDocument/2006/relationships/image" Target="../media/image11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4" Type="http://schemas.openxmlformats.org/officeDocument/2006/relationships/image" Target="../media/image11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4" Type="http://schemas.openxmlformats.org/officeDocument/2006/relationships/image" Target="../media/image11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4" Type="http://schemas.openxmlformats.org/officeDocument/2006/relationships/image" Target="../media/image11.sv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407083</xdr:colOff>
      <xdr:row>3</xdr:row>
      <xdr:rowOff>320039</xdr:rowOff>
    </xdr:from>
    <xdr:to>
      <xdr:col>0</xdr:col>
      <xdr:colOff>3215640</xdr:colOff>
      <xdr:row>4</xdr:row>
      <xdr:rowOff>3569734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7083" y="960119"/>
          <a:ext cx="2808557" cy="358497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66675</xdr:rowOff>
    </xdr:from>
    <xdr:to>
      <xdr:col>0</xdr:col>
      <xdr:colOff>4924425</xdr:colOff>
      <xdr:row>20</xdr:row>
      <xdr:rowOff>133350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  <a:ext uri="{147F2762-F138-4A5C-976F-8EAC2B608ADB}">
                  <a16:predDERef xmlns:a16="http://schemas.microsoft.com/office/drawing/2014/main" pred="{8F21CE57-A1CB-4CE1-AFB4-0688664F2602}"/>
                </a:ext>
              </a:extLst>
            </xdr14:cNvPr>
            <xdr14:cNvContentPartPr/>
          </xdr14:nvContentPartPr>
          <xdr14:nvPr macro=""/>
          <xdr14:xfrm>
            <a:off x="66675" y="66675"/>
            <a:ext cx="4857750" cy="7696200"/>
          </xdr14:xfrm>
        </xdr:contentPart>
      </mc:Choice>
      <mc:Fallback xmlns="">
        <xdr:pic>
          <xdr:nvPicPr>
            <xdr:cNvPr id="5" name="">
              <a:extLst>
                <a:ext uri="{FF2B5EF4-FFF2-40B4-BE49-F238E27FC236}">
                  <a16:creationId xmlns:a16="http://schemas.microsoft.com/office/drawing/2014/main" id="{301E95F6-2A50-4C00-850D-7AEC034F31FD}"/>
                </a:ext>
                <a:ext uri="{147F2762-F138-4A5C-976F-8EAC2B608ADB}">
                  <a16:predDERef xmlns:a16="http://schemas.microsoft.com/office/drawing/2014/main" pred="{8F21CE57-A1CB-4CE1-AFB4-0688664F260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49030" y="48671"/>
              <a:ext cx="4893400" cy="77318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457200</xdr:colOff>
      <xdr:row>12</xdr:row>
      <xdr:rowOff>180975</xdr:rowOff>
    </xdr:from>
    <xdr:to>
      <xdr:col>16</xdr:col>
      <xdr:colOff>361950</xdr:colOff>
      <xdr:row>24</xdr:row>
      <xdr:rowOff>180975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  <a:ext uri="{147F2762-F138-4A5C-976F-8EAC2B608ADB}">
                  <a16:predDERef xmlns:a16="http://schemas.microsoft.com/office/drawing/2014/main" pred="{301E95F6-2A50-4C00-850D-7AEC034F31FD}"/>
                </a:ext>
              </a:extLst>
            </xdr14:cNvPr>
            <xdr14:cNvContentPartPr/>
          </xdr14:nvContentPartPr>
          <xdr14:nvPr macro=""/>
          <xdr14:xfrm>
            <a:off x="5610225" y="6667500"/>
            <a:ext cx="9220200" cy="2667000"/>
          </xdr14:xfrm>
        </xdr:contentPart>
      </mc:Choice>
      <mc:Fallback xmlns="">
        <xdr:pic>
          <xdr:nvPicPr>
            <xdr:cNvPr id="6" name="">
              <a:extLst>
                <a:ext uri="{FF2B5EF4-FFF2-40B4-BE49-F238E27FC236}">
                  <a16:creationId xmlns:a16="http://schemas.microsoft.com/office/drawing/2014/main" id="{B5C7CB82-75ED-4778-87B5-E634730E3D68}"/>
                </a:ext>
                <a:ext uri="{147F2762-F138-4A5C-976F-8EAC2B608ADB}">
                  <a16:predDERef xmlns:a16="http://schemas.microsoft.com/office/drawing/2014/main" pred="{301E95F6-2A50-4C00-850D-7AEC034F31FD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564010" y="1411095"/>
              <a:ext cx="9255841" cy="27026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47626</xdr:colOff>
      <xdr:row>1</xdr:row>
      <xdr:rowOff>38100</xdr:rowOff>
    </xdr:from>
    <xdr:to>
      <xdr:col>15</xdr:col>
      <xdr:colOff>295276</xdr:colOff>
      <xdr:row>12</xdr:row>
      <xdr:rowOff>48663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00651" y="276225"/>
          <a:ext cx="8953500" cy="625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1</xdr:colOff>
      <xdr:row>1</xdr:row>
      <xdr:rowOff>28575</xdr:rowOff>
    </xdr:from>
    <xdr:to>
      <xdr:col>30</xdr:col>
      <xdr:colOff>438150</xdr:colOff>
      <xdr:row>12</xdr:row>
      <xdr:rowOff>59291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468476" y="266700"/>
          <a:ext cx="8972549" cy="62791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326571</xdr:colOff>
      <xdr:row>9</xdr:row>
      <xdr:rowOff>40822</xdr:rowOff>
    </xdr:from>
    <xdr:to>
      <xdr:col>20</xdr:col>
      <xdr:colOff>885731</xdr:colOff>
      <xdr:row>11</xdr:row>
      <xdr:rowOff>76954</xdr:rowOff>
    </xdr:to>
    <xdr:sp macro="" textlink="">
      <xdr:nvSpPr>
        <xdr:cNvPr id="2" name="Down Arrow 5">
          <a:extLst>
            <a:ext uri="{FF2B5EF4-FFF2-40B4-BE49-F238E27FC236}">
              <a16:creationId xmlns:a16="http://schemas.microsoft.com/office/drawing/2014/main" id="{00000000-0008-0000-0200-000002000000}"/>
            </a:ext>
            <a:ext uri="{147F2762-F138-4A5C-976F-8EAC2B608ADB}">
              <a16:predDERef xmlns:a16="http://schemas.microsoft.com/office/drawing/2014/main" pred="{A9872447-8F99-500F-DCD1-FA786575E4D9}"/>
            </a:ext>
          </a:extLst>
        </xdr:cNvPr>
        <xdr:cNvSpPr/>
      </xdr:nvSpPr>
      <xdr:spPr>
        <a:xfrm rot="10800000" flipV="1">
          <a:off x="15267214" y="666751"/>
          <a:ext cx="559160" cy="689274"/>
        </a:xfrm>
        <a:prstGeom prst="downArrow">
          <a:avLst>
            <a:gd name="adj1" fmla="val 50000"/>
            <a:gd name="adj2" fmla="val 4043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1127760</xdr:colOff>
          <xdr:row>9</xdr:row>
          <xdr:rowOff>38100</xdr:rowOff>
        </xdr:from>
        <xdr:to>
          <xdr:col>15</xdr:col>
          <xdr:colOff>609600</xdr:colOff>
          <xdr:row>9</xdr:row>
          <xdr:rowOff>525780</xdr:rowOff>
        </xdr:to>
        <xdr:sp macro="" textlink="">
          <xdr:nvSpPr>
            <xdr:cNvPr id="5123" name="cmd_Sum_EBOQ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1897380</xdr:colOff>
          <xdr:row>9</xdr:row>
          <xdr:rowOff>30480</xdr:rowOff>
        </xdr:from>
        <xdr:to>
          <xdr:col>2</xdr:col>
          <xdr:colOff>1074420</xdr:colOff>
          <xdr:row>9</xdr:row>
          <xdr:rowOff>525780</xdr:rowOff>
        </xdr:to>
        <xdr:sp macro="" textlink="">
          <xdr:nvSpPr>
            <xdr:cNvPr id="5124" name="cmd_cl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990600</xdr:colOff>
      <xdr:row>0</xdr:row>
      <xdr:rowOff>219075</xdr:rowOff>
    </xdr:from>
    <xdr:to>
      <xdr:col>3</xdr:col>
      <xdr:colOff>619125</xdr:colOff>
      <xdr:row>1</xdr:row>
      <xdr:rowOff>76200</xdr:rowOff>
    </xdr:to>
    <xdr:sp macro="[0]!GoToCalCableBelt" textlink="">
      <xdr:nvSpPr>
        <xdr:cNvPr id="3" name="Arrow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448050" y="219075"/>
          <a:ext cx="990600" cy="5619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Next Step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0</xdr:row>
      <xdr:rowOff>457200</xdr:rowOff>
    </xdr:to>
    <xdr:pic macro="[0]!Hamburger">
      <xdr:nvPicPr>
        <xdr:cNvPr id="5" name="Ham_MPN_Belt" descr="Hamburger Menu Icon with solid fill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7200"/>
        </a:xfrm>
        <a:prstGeom prst="rect">
          <a:avLst/>
        </a:prstGeom>
      </xdr:spPr>
    </xdr:pic>
    <xdr:clientData/>
  </xdr:twoCellAnchor>
  <xdr:twoCellAnchor editAs="absolute">
    <xdr:from>
      <xdr:col>0</xdr:col>
      <xdr:colOff>43587</xdr:colOff>
      <xdr:row>0</xdr:row>
      <xdr:rowOff>425853</xdr:rowOff>
    </xdr:from>
    <xdr:to>
      <xdr:col>2</xdr:col>
      <xdr:colOff>485775</xdr:colOff>
      <xdr:row>10</xdr:row>
      <xdr:rowOff>338207</xdr:rowOff>
    </xdr:to>
    <xdr:grpSp>
      <xdr:nvGrpSpPr>
        <xdr:cNvPr id="6" name="Navigation_NEW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3587" y="425853"/>
          <a:ext cx="3394938" cy="1655429"/>
          <a:chOff x="3972319" y="2842324"/>
          <a:chExt cx="3757747" cy="1635891"/>
        </a:xfrm>
      </xdr:grpSpPr>
      <xdr:sp macro="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3989557" y="2842324"/>
            <a:ext cx="3740509" cy="16358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show_LLC4Files" textlink="">
        <xdr:nvSpPr>
          <xdr:cNvPr id="8" name="Rectangle 7" hidden="1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008827" y="2879139"/>
            <a:ext cx="3690991" cy="762924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>
              <a:solidFill>
                <a:sysClr val="windowText" lastClr="000000"/>
              </a:solidFill>
            </a:endParaRPr>
          </a:p>
        </xdr:txBody>
      </xdr:sp>
      <xdr:sp macro="[0]!GOTOBID" textlink="">
        <xdr:nvSpPr>
          <xdr:cNvPr id="9" name="Rectangle 8" hidden="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013598" y="3673042"/>
            <a:ext cx="3690688" cy="762261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/>
          </a:p>
        </xdr:txBody>
      </xdr:sp>
      <xdr:pic>
        <xdr:nvPicPr>
          <xdr:cNvPr id="10" name="Graphic 9" descr="Document with solid fill" hidden="1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72319" y="2911376"/>
            <a:ext cx="759562" cy="679179"/>
          </a:xfrm>
          <a:prstGeom prst="rect">
            <a:avLst/>
          </a:prstGeom>
        </xdr:spPr>
      </xdr:pic>
      <xdr:pic>
        <xdr:nvPicPr>
          <xdr:cNvPr id="11" name="Graphic 10" descr="Document with solid fill" hidden="1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1845" y="3669712"/>
            <a:ext cx="759562" cy="679178"/>
          </a:xfrm>
          <a:prstGeom prst="rect">
            <a:avLst/>
          </a:prstGeom>
        </xdr:spPr>
      </xdr:pic>
      <xdr:sp macro="[0]!show_LLC4Files" textlink="">
        <xdr:nvSpPr>
          <xdr:cNvPr id="12" name="TextBox 11" hidden="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4670914" y="3088298"/>
            <a:ext cx="2572483" cy="3685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LLC</a:t>
            </a:r>
            <a:r>
              <a:rPr lang="de-DE" sz="14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Cost Calculation Tool</a:t>
            </a:r>
            <a:endParaRPr lang="de-DE" sz="1400">
              <a:effectLst/>
            </a:endParaRPr>
          </a:p>
          <a:p>
            <a:endParaRPr lang="de-DE" sz="1100"/>
          </a:p>
        </xdr:txBody>
      </xdr:sp>
      <xdr:sp macro="[0]!GOTOBID" textlink="">
        <xdr:nvSpPr>
          <xdr:cNvPr id="13" name="TextBox 12" hidden="1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489938" y="3786189"/>
            <a:ext cx="3135923" cy="539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Bid_and_Pricing_Form_Electr.Inst _TEMPLATE</a:t>
            </a:r>
            <a:endParaRPr lang="de-DE" sz="1400">
              <a:effectLst/>
            </a:endParaRPr>
          </a:p>
          <a:p>
            <a:endParaRPr lang="de-DE" sz="1100"/>
          </a:p>
        </xdr:txBody>
      </xdr:sp>
    </xdr:grpSp>
    <xdr:clientData/>
  </xdr:twoCellAnchor>
  <xdr:twoCellAnchor editAs="absolute">
    <xdr:from>
      <xdr:col>2</xdr:col>
      <xdr:colOff>505924</xdr:colOff>
      <xdr:row>0</xdr:row>
      <xdr:rowOff>426834</xdr:rowOff>
    </xdr:from>
    <xdr:to>
      <xdr:col>17</xdr:col>
      <xdr:colOff>36436</xdr:colOff>
      <xdr:row>9</xdr:row>
      <xdr:rowOff>447795</xdr:rowOff>
    </xdr:to>
    <xdr:grpSp>
      <xdr:nvGrpSpPr>
        <xdr:cNvPr id="14" name="LLC4Files" hidden="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458674" y="426834"/>
          <a:ext cx="2683287" cy="1154436"/>
          <a:chOff x="7965546" y="3061383"/>
          <a:chExt cx="2661423" cy="1135479"/>
        </a:xfrm>
      </xdr:grpSpPr>
      <xdr:sp macro="" textlink="">
        <xdr:nvSpPr>
          <xdr:cNvPr id="15" name="Rectangle 14" hidden="1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7965546" y="3061383"/>
            <a:ext cx="2661423" cy="113547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GOTOQty" textlink="">
        <xdr:nvSpPr>
          <xdr:cNvPr id="16" name="Rectangle 15" hidden="1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8000060" y="3085064"/>
            <a:ext cx="2574556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PLC_Material_Qty_TEMPLATE</a:t>
            </a:r>
          </a:p>
        </xdr:txBody>
      </xdr:sp>
      <xdr:sp macro="[0]!GOTOCable" textlink="">
        <xdr:nvSpPr>
          <xdr:cNvPr id="17" name="Rectangle 16" hidden="1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8000061" y="3356222"/>
            <a:ext cx="2568293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Cable_Estimate_TEMPLATE</a:t>
            </a:r>
          </a:p>
        </xdr:txBody>
      </xdr:sp>
      <xdr:sp macro="[0]!GOTOCableContainment" textlink="">
        <xdr:nvSpPr>
          <xdr:cNvPr id="18" name="Rectangle 17" hidden="1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8000061" y="3627380"/>
            <a:ext cx="2573819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Cable_Containment_Estimate_TEMPLATE</a:t>
            </a:r>
          </a:p>
        </xdr:txBody>
      </xdr:sp>
      <xdr:sp macro="[0]!GOTOCost" textlink="">
        <xdr:nvSpPr>
          <xdr:cNvPr id="19" name="Rectangle 18" hidden="1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8000061" y="3898539"/>
            <a:ext cx="2580015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PLC_Material_Costs_TEMPLATE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1623060</xdr:colOff>
          <xdr:row>1</xdr:row>
          <xdr:rowOff>60960</xdr:rowOff>
        </xdr:from>
        <xdr:to>
          <xdr:col>3</xdr:col>
          <xdr:colOff>800100</xdr:colOff>
          <xdr:row>1</xdr:row>
          <xdr:rowOff>601980</xdr:rowOff>
        </xdr:to>
        <xdr:sp macro="" textlink="">
          <xdr:nvSpPr>
            <xdr:cNvPr id="11267" name="cmd_countFrBOQ_Belt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1</xdr:row>
          <xdr:rowOff>76200</xdr:rowOff>
        </xdr:from>
        <xdr:to>
          <xdr:col>2</xdr:col>
          <xdr:colOff>1470660</xdr:colOff>
          <xdr:row>1</xdr:row>
          <xdr:rowOff>601980</xdr:rowOff>
        </xdr:to>
        <xdr:sp macro="" textlink="">
          <xdr:nvSpPr>
            <xdr:cNvPr id="11268" name="cmd_clearQtyBelt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899160</xdr:colOff>
          <xdr:row>1</xdr:row>
          <xdr:rowOff>68580</xdr:rowOff>
        </xdr:from>
        <xdr:to>
          <xdr:col>4</xdr:col>
          <xdr:colOff>495300</xdr:colOff>
          <xdr:row>1</xdr:row>
          <xdr:rowOff>609600</xdr:rowOff>
        </xdr:to>
        <xdr:sp macro="" textlink="">
          <xdr:nvSpPr>
            <xdr:cNvPr id="11269" name="cmd_copyToPLCQty_Bel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0</xdr:row>
      <xdr:rowOff>457200</xdr:rowOff>
    </xdr:to>
    <xdr:pic macro="[0]!Hamburger">
      <xdr:nvPicPr>
        <xdr:cNvPr id="17" name="Ham_MPN_Belt" descr="Hamburger Menu Icon with solid fill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7200"/>
        </a:xfrm>
        <a:prstGeom prst="rect">
          <a:avLst/>
        </a:prstGeom>
      </xdr:spPr>
    </xdr:pic>
    <xdr:clientData/>
  </xdr:twoCellAnchor>
  <xdr:twoCellAnchor editAs="absolute">
    <xdr:from>
      <xdr:col>0</xdr:col>
      <xdr:colOff>43587</xdr:colOff>
      <xdr:row>0</xdr:row>
      <xdr:rowOff>425853</xdr:rowOff>
    </xdr:from>
    <xdr:to>
      <xdr:col>2</xdr:col>
      <xdr:colOff>1087284</xdr:colOff>
      <xdr:row>5</xdr:row>
      <xdr:rowOff>61982</xdr:rowOff>
    </xdr:to>
    <xdr:grpSp>
      <xdr:nvGrpSpPr>
        <xdr:cNvPr id="18" name="Navigation_NEW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43587" y="425853"/>
          <a:ext cx="3396372" cy="1655429"/>
          <a:chOff x="3972319" y="2842324"/>
          <a:chExt cx="3757747" cy="1635891"/>
        </a:xfrm>
      </xdr:grpSpPr>
      <xdr:sp macro="" textlink="">
        <xdr:nvSpPr>
          <xdr:cNvPr id="19" name="Rectangle 18" hidden="1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/>
        </xdr:nvSpPr>
        <xdr:spPr>
          <a:xfrm>
            <a:off x="3989557" y="2842324"/>
            <a:ext cx="3740509" cy="16358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show_LLC4Files" textlink="">
        <xdr:nvSpPr>
          <xdr:cNvPr id="20" name="Rectangle 19" hidden="1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/>
        </xdr:nvSpPr>
        <xdr:spPr>
          <a:xfrm>
            <a:off x="4008827" y="2879139"/>
            <a:ext cx="3690991" cy="762924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>
              <a:solidFill>
                <a:sysClr val="windowText" lastClr="000000"/>
              </a:solidFill>
            </a:endParaRPr>
          </a:p>
        </xdr:txBody>
      </xdr:sp>
      <xdr:sp macro="[0]!GOTOBID" textlink="">
        <xdr:nvSpPr>
          <xdr:cNvPr id="21" name="Rectangle 20" hidden="1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/>
        </xdr:nvSpPr>
        <xdr:spPr>
          <a:xfrm>
            <a:off x="4013598" y="3673042"/>
            <a:ext cx="3690688" cy="762261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/>
          </a:p>
        </xdr:txBody>
      </xdr:sp>
      <xdr:pic>
        <xdr:nvPicPr>
          <xdr:cNvPr id="22" name="Graphic 21" descr="Document with solid fill" hidden="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72319" y="2911376"/>
            <a:ext cx="759562" cy="679179"/>
          </a:xfrm>
          <a:prstGeom prst="rect">
            <a:avLst/>
          </a:prstGeom>
        </xdr:spPr>
      </xdr:pic>
      <xdr:pic>
        <xdr:nvPicPr>
          <xdr:cNvPr id="23" name="Graphic 22" descr="Document with solid fill" hidden="1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1845" y="3669712"/>
            <a:ext cx="759562" cy="679178"/>
          </a:xfrm>
          <a:prstGeom prst="rect">
            <a:avLst/>
          </a:prstGeom>
        </xdr:spPr>
      </xdr:pic>
      <xdr:sp macro="[0]!show_LLC4Files" textlink="">
        <xdr:nvSpPr>
          <xdr:cNvPr id="24" name="TextBox 23" hidden="1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 txBox="1"/>
        </xdr:nvSpPr>
        <xdr:spPr>
          <a:xfrm>
            <a:off x="4670914" y="3088298"/>
            <a:ext cx="2572483" cy="3685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LLC</a:t>
            </a:r>
            <a:r>
              <a:rPr lang="de-DE" sz="14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Cost Calculation Tool</a:t>
            </a:r>
            <a:endParaRPr lang="de-DE" sz="1400">
              <a:effectLst/>
            </a:endParaRPr>
          </a:p>
          <a:p>
            <a:endParaRPr lang="de-DE" sz="1100"/>
          </a:p>
        </xdr:txBody>
      </xdr:sp>
      <xdr:sp macro="[0]!GOTOBID" textlink="">
        <xdr:nvSpPr>
          <xdr:cNvPr id="25" name="TextBox 24" hidden="1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 txBox="1"/>
        </xdr:nvSpPr>
        <xdr:spPr>
          <a:xfrm>
            <a:off x="4489938" y="3786189"/>
            <a:ext cx="3135923" cy="539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Bid_and_Pricing_Form_Electr.Inst _TEMPLATE</a:t>
            </a:r>
            <a:endParaRPr lang="de-DE" sz="1400">
              <a:effectLst/>
            </a:endParaRPr>
          </a:p>
          <a:p>
            <a:endParaRPr lang="de-DE" sz="1100"/>
          </a:p>
        </xdr:txBody>
      </xdr:sp>
    </xdr:grpSp>
    <xdr:clientData/>
  </xdr:twoCellAnchor>
  <xdr:twoCellAnchor editAs="absolute">
    <xdr:from>
      <xdr:col>2</xdr:col>
      <xdr:colOff>1125049</xdr:colOff>
      <xdr:row>0</xdr:row>
      <xdr:rowOff>455409</xdr:rowOff>
    </xdr:from>
    <xdr:to>
      <xdr:col>3</xdr:col>
      <xdr:colOff>1522336</xdr:colOff>
      <xdr:row>2</xdr:row>
      <xdr:rowOff>123945</xdr:rowOff>
    </xdr:to>
    <xdr:grpSp>
      <xdr:nvGrpSpPr>
        <xdr:cNvPr id="26" name="LLC4Files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pSpPr/>
      </xdr:nvGrpSpPr>
      <xdr:grpSpPr>
        <a:xfrm>
          <a:off x="3477724" y="455409"/>
          <a:ext cx="2683287" cy="1154436"/>
          <a:chOff x="7965546" y="3061383"/>
          <a:chExt cx="2661423" cy="1135479"/>
        </a:xfrm>
      </xdr:grpSpPr>
      <xdr:sp macro="" textlink="">
        <xdr:nvSpPr>
          <xdr:cNvPr id="27" name="Rectangle 26" hidden="1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7965546" y="3061383"/>
            <a:ext cx="2661423" cy="113547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GOTOQty" textlink="">
        <xdr:nvSpPr>
          <xdr:cNvPr id="28" name="Rectangle 27" hidden="1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>
            <a:off x="8000060" y="3085064"/>
            <a:ext cx="2574556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PLC_Material_Qty_TEMPLATE</a:t>
            </a:r>
          </a:p>
        </xdr:txBody>
      </xdr:sp>
      <xdr:sp macro="[0]!GOTOCable" textlink="">
        <xdr:nvSpPr>
          <xdr:cNvPr id="29" name="Rectangle 28" hidden="1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>
          <a:xfrm>
            <a:off x="8000061" y="3356222"/>
            <a:ext cx="2568293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Cable_Estimate_TEMPLATE</a:t>
            </a:r>
          </a:p>
        </xdr:txBody>
      </xdr:sp>
      <xdr:sp macro="[0]!GOTOCableContainment" textlink="">
        <xdr:nvSpPr>
          <xdr:cNvPr id="30" name="Rectangle 29" hidden="1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SpPr/>
        </xdr:nvSpPr>
        <xdr:spPr>
          <a:xfrm>
            <a:off x="8000061" y="3627380"/>
            <a:ext cx="2573819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Cable_Containment_Estimate_TEMPLATE</a:t>
            </a:r>
          </a:p>
        </xdr:txBody>
      </xdr:sp>
      <xdr:sp macro="[0]!GOTOCost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SpPr/>
        </xdr:nvSpPr>
        <xdr:spPr>
          <a:xfrm>
            <a:off x="8000061" y="3898539"/>
            <a:ext cx="2580015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PLC_Material_Costs_TEMPLATE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869814</xdr:colOff>
      <xdr:row>5</xdr:row>
      <xdr:rowOff>18340</xdr:rowOff>
    </xdr:from>
    <xdr:to>
      <xdr:col>3</xdr:col>
      <xdr:colOff>476474</xdr:colOff>
      <xdr:row>8</xdr:row>
      <xdr:rowOff>136114</xdr:rowOff>
    </xdr:to>
    <xdr:sp macro="" textlink="">
      <xdr:nvSpPr>
        <xdr:cNvPr id="2" name="Down Arrow 5">
          <a:extLst>
            <a:ext uri="{FF2B5EF4-FFF2-40B4-BE49-F238E27FC236}">
              <a16:creationId xmlns:a16="http://schemas.microsoft.com/office/drawing/2014/main" id="{00000000-0008-0000-0600-000002000000}"/>
            </a:ext>
            <a:ext uri="{147F2762-F138-4A5C-976F-8EAC2B608ADB}">
              <a16:predDERef xmlns:a16="http://schemas.microsoft.com/office/drawing/2014/main" pred="{A9872447-8F99-500F-DCD1-FA786575E4D9}"/>
            </a:ext>
          </a:extLst>
        </xdr:cNvPr>
        <xdr:cNvSpPr/>
      </xdr:nvSpPr>
      <xdr:spPr>
        <a:xfrm rot="1914591" flipV="1">
          <a:off x="5441814" y="619125"/>
          <a:ext cx="1425935" cy="0"/>
        </a:xfrm>
        <a:prstGeom prst="downArrow">
          <a:avLst>
            <a:gd name="adj1" fmla="val 50000"/>
            <a:gd name="adj2" fmla="val 4043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/>
        </a:p>
      </xdr:txBody>
    </xdr:sp>
    <xdr:clientData/>
  </xdr:twoCellAnchor>
  <xdr:twoCellAnchor>
    <xdr:from>
      <xdr:col>20</xdr:col>
      <xdr:colOff>326571</xdr:colOff>
      <xdr:row>9</xdr:row>
      <xdr:rowOff>40822</xdr:rowOff>
    </xdr:from>
    <xdr:to>
      <xdr:col>20</xdr:col>
      <xdr:colOff>885731</xdr:colOff>
      <xdr:row>11</xdr:row>
      <xdr:rowOff>76954</xdr:rowOff>
    </xdr:to>
    <xdr:sp macro="" textlink="">
      <xdr:nvSpPr>
        <xdr:cNvPr id="3" name="Down Arrow 5">
          <a:extLst>
            <a:ext uri="{FF2B5EF4-FFF2-40B4-BE49-F238E27FC236}">
              <a16:creationId xmlns:a16="http://schemas.microsoft.com/office/drawing/2014/main" id="{00000000-0008-0000-0600-000003000000}"/>
            </a:ext>
            <a:ext uri="{147F2762-F138-4A5C-976F-8EAC2B608ADB}">
              <a16:predDERef xmlns:a16="http://schemas.microsoft.com/office/drawing/2014/main" pred="{A9872447-8F99-500F-DCD1-FA786575E4D9}"/>
            </a:ext>
          </a:extLst>
        </xdr:cNvPr>
        <xdr:cNvSpPr/>
      </xdr:nvSpPr>
      <xdr:spPr>
        <a:xfrm rot="10800000" flipV="1">
          <a:off x="15280821" y="659947"/>
          <a:ext cx="559160" cy="693357"/>
        </a:xfrm>
        <a:prstGeom prst="downArrow">
          <a:avLst>
            <a:gd name="adj1" fmla="val 50000"/>
            <a:gd name="adj2" fmla="val 4043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</xdr:colOff>
          <xdr:row>9</xdr:row>
          <xdr:rowOff>22860</xdr:rowOff>
        </xdr:from>
        <xdr:to>
          <xdr:col>3</xdr:col>
          <xdr:colOff>579120</xdr:colOff>
          <xdr:row>9</xdr:row>
          <xdr:rowOff>548640</xdr:rowOff>
        </xdr:to>
        <xdr:sp macro="" textlink="">
          <xdr:nvSpPr>
            <xdr:cNvPr id="3073" name="Cmd_GetQtyEBOQ_IC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1706880</xdr:colOff>
          <xdr:row>9</xdr:row>
          <xdr:rowOff>22860</xdr:rowOff>
        </xdr:from>
        <xdr:to>
          <xdr:col>1</xdr:col>
          <xdr:colOff>1082040</xdr:colOff>
          <xdr:row>9</xdr:row>
          <xdr:rowOff>525780</xdr:rowOff>
        </xdr:to>
        <xdr:sp macro="" textlink="">
          <xdr:nvSpPr>
            <xdr:cNvPr id="3074" name="cmd_clear_IC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841488</xdr:colOff>
      <xdr:row>9</xdr:row>
      <xdr:rowOff>12889</xdr:rowOff>
    </xdr:from>
    <xdr:to>
      <xdr:col>16</xdr:col>
      <xdr:colOff>1901086</xdr:colOff>
      <xdr:row>9</xdr:row>
      <xdr:rowOff>612138</xdr:rowOff>
    </xdr:to>
    <xdr:sp macro="[0]!GoToCalCableICS" textlink="">
      <xdr:nvSpPr>
        <xdr:cNvPr id="4" name="Arrow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841988" y="879664"/>
          <a:ext cx="1059598" cy="59924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Next Step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1</xdr:row>
      <xdr:rowOff>20548</xdr:rowOff>
    </xdr:to>
    <xdr:pic macro="[0]!Hamburger">
      <xdr:nvPicPr>
        <xdr:cNvPr id="20" name="Ham_MPN_Belt" descr="Hamburger Menu Icon with solid fill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7200"/>
        </a:xfrm>
        <a:prstGeom prst="rect">
          <a:avLst/>
        </a:prstGeom>
      </xdr:spPr>
    </xdr:pic>
    <xdr:clientData/>
  </xdr:twoCellAnchor>
  <xdr:twoCellAnchor editAs="absolute">
    <xdr:from>
      <xdr:col>0</xdr:col>
      <xdr:colOff>43587</xdr:colOff>
      <xdr:row>0</xdr:row>
      <xdr:rowOff>425853</xdr:rowOff>
    </xdr:from>
    <xdr:to>
      <xdr:col>2</xdr:col>
      <xdr:colOff>390354</xdr:colOff>
      <xdr:row>10</xdr:row>
      <xdr:rowOff>214810</xdr:rowOff>
    </xdr:to>
    <xdr:grpSp>
      <xdr:nvGrpSpPr>
        <xdr:cNvPr id="21" name="Navigation_NEW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pSpPr/>
      </xdr:nvGrpSpPr>
      <xdr:grpSpPr>
        <a:xfrm>
          <a:off x="43587" y="425853"/>
          <a:ext cx="3394767" cy="1655857"/>
          <a:chOff x="3972319" y="2842324"/>
          <a:chExt cx="3757747" cy="1635891"/>
        </a:xfrm>
      </xdr:grpSpPr>
      <xdr:sp macro="" textlink="">
        <xdr:nvSpPr>
          <xdr:cNvPr id="22" name="Rectangle 21" hidden="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/>
        </xdr:nvSpPr>
        <xdr:spPr>
          <a:xfrm>
            <a:off x="3989557" y="2842324"/>
            <a:ext cx="3740509" cy="16358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show_LLC4Files" textlink="">
        <xdr:nvSpPr>
          <xdr:cNvPr id="23" name="Rectangle 22" hidden="1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/>
        </xdr:nvSpPr>
        <xdr:spPr>
          <a:xfrm>
            <a:off x="4008827" y="2879139"/>
            <a:ext cx="3690991" cy="762924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>
              <a:solidFill>
                <a:sysClr val="windowText" lastClr="000000"/>
              </a:solidFill>
            </a:endParaRPr>
          </a:p>
        </xdr:txBody>
      </xdr:sp>
      <xdr:sp macro="[0]!GOTOBID" textlink="">
        <xdr:nvSpPr>
          <xdr:cNvPr id="24" name="Rectangle 23" hidden="1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SpPr/>
        </xdr:nvSpPr>
        <xdr:spPr>
          <a:xfrm>
            <a:off x="4013598" y="3673042"/>
            <a:ext cx="3690688" cy="762261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/>
          </a:p>
        </xdr:txBody>
      </xdr:sp>
      <xdr:pic>
        <xdr:nvPicPr>
          <xdr:cNvPr id="25" name="Graphic 24" descr="Document with solid fill" hidden="1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72319" y="2911376"/>
            <a:ext cx="759562" cy="679179"/>
          </a:xfrm>
          <a:prstGeom prst="rect">
            <a:avLst/>
          </a:prstGeom>
        </xdr:spPr>
      </xdr:pic>
      <xdr:pic>
        <xdr:nvPicPr>
          <xdr:cNvPr id="26" name="Graphic 25" descr="Document with solid fill" hidden="1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1845" y="3669712"/>
            <a:ext cx="759562" cy="679178"/>
          </a:xfrm>
          <a:prstGeom prst="rect">
            <a:avLst/>
          </a:prstGeom>
        </xdr:spPr>
      </xdr:pic>
      <xdr:sp macro="[0]!show_LLC4Files" textlink="">
        <xdr:nvSpPr>
          <xdr:cNvPr id="27" name="TextBox 26" hidden="1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 txBox="1"/>
        </xdr:nvSpPr>
        <xdr:spPr>
          <a:xfrm>
            <a:off x="4670914" y="3088298"/>
            <a:ext cx="2572483" cy="3685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LLC</a:t>
            </a:r>
            <a:r>
              <a:rPr lang="de-DE" sz="14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Cost Calculation Tool</a:t>
            </a:r>
            <a:endParaRPr lang="de-DE" sz="1400">
              <a:effectLst/>
            </a:endParaRPr>
          </a:p>
          <a:p>
            <a:endParaRPr lang="de-DE" sz="1100"/>
          </a:p>
        </xdr:txBody>
      </xdr:sp>
      <xdr:sp macro="[0]!GOTOBID" textlink="">
        <xdr:nvSpPr>
          <xdr:cNvPr id="28" name="TextBox 27" hidden="1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SpPr txBox="1"/>
        </xdr:nvSpPr>
        <xdr:spPr>
          <a:xfrm>
            <a:off x="4489938" y="3786189"/>
            <a:ext cx="3135923" cy="539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Bid_and_Pricing_Form_Electr.Inst _TEMPLATE</a:t>
            </a:r>
            <a:endParaRPr lang="de-DE" sz="1400">
              <a:effectLst/>
            </a:endParaRPr>
          </a:p>
          <a:p>
            <a:endParaRPr lang="de-DE" sz="1100"/>
          </a:p>
        </xdr:txBody>
      </xdr:sp>
    </xdr:grpSp>
    <xdr:clientData/>
  </xdr:twoCellAnchor>
  <xdr:twoCellAnchor editAs="absolute">
    <xdr:from>
      <xdr:col>2</xdr:col>
      <xdr:colOff>424480</xdr:colOff>
      <xdr:row>1</xdr:row>
      <xdr:rowOff>5594</xdr:rowOff>
    </xdr:from>
    <xdr:to>
      <xdr:col>5</xdr:col>
      <xdr:colOff>286975</xdr:colOff>
      <xdr:row>9</xdr:row>
      <xdr:rowOff>731940</xdr:rowOff>
    </xdr:to>
    <xdr:grpSp>
      <xdr:nvGrpSpPr>
        <xdr:cNvPr id="29" name="LLC4Files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GrpSpPr/>
      </xdr:nvGrpSpPr>
      <xdr:grpSpPr>
        <a:xfrm>
          <a:off x="3472480" y="443744"/>
          <a:ext cx="2681895" cy="1154971"/>
          <a:chOff x="7965546" y="3061383"/>
          <a:chExt cx="2661423" cy="1135479"/>
        </a:xfrm>
      </xdr:grpSpPr>
      <xdr:sp macro="" textlink="">
        <xdr:nvSpPr>
          <xdr:cNvPr id="30" name="Rectangle 29" hidden="1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SpPr/>
        </xdr:nvSpPr>
        <xdr:spPr>
          <a:xfrm>
            <a:off x="7965546" y="3061383"/>
            <a:ext cx="2661423" cy="113547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GOTOQty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8000060" y="3085064"/>
            <a:ext cx="2574556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PLC_Material_Qty_TEMPLATE</a:t>
            </a:r>
          </a:p>
        </xdr:txBody>
      </xdr:sp>
      <xdr:sp macro="[0]!GOTOCable" textlink="">
        <xdr:nvSpPr>
          <xdr:cNvPr id="3072" name="Rectangle 3071" hidden="1">
            <a:extLst>
              <a:ext uri="{FF2B5EF4-FFF2-40B4-BE49-F238E27FC236}">
                <a16:creationId xmlns:a16="http://schemas.microsoft.com/office/drawing/2014/main" id="{00000000-0008-0000-0600-0000000C0000}"/>
              </a:ext>
            </a:extLst>
          </xdr:cNvPr>
          <xdr:cNvSpPr/>
        </xdr:nvSpPr>
        <xdr:spPr>
          <a:xfrm>
            <a:off x="8000061" y="3356222"/>
            <a:ext cx="2568293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Cable_Estimate_TEMPLATE</a:t>
            </a:r>
          </a:p>
        </xdr:txBody>
      </xdr:sp>
      <xdr:sp macro="[0]!GOTOCableContainment" textlink="">
        <xdr:nvSpPr>
          <xdr:cNvPr id="3075" name="Rectangle 3074" hidden="1">
            <a:extLst>
              <a:ext uri="{FF2B5EF4-FFF2-40B4-BE49-F238E27FC236}">
                <a16:creationId xmlns:a16="http://schemas.microsoft.com/office/drawing/2014/main" id="{00000000-0008-0000-0600-0000030C0000}"/>
              </a:ext>
            </a:extLst>
          </xdr:cNvPr>
          <xdr:cNvSpPr/>
        </xdr:nvSpPr>
        <xdr:spPr>
          <a:xfrm>
            <a:off x="8000061" y="3627380"/>
            <a:ext cx="2573819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Cable_Containment_Estimate_TEMPLATE</a:t>
            </a:r>
          </a:p>
        </xdr:txBody>
      </xdr:sp>
      <xdr:sp macro="[0]!GOTOCost" textlink="">
        <xdr:nvSpPr>
          <xdr:cNvPr id="3076" name="Rectangle 3075" hidden="1">
            <a:extLst>
              <a:ext uri="{FF2B5EF4-FFF2-40B4-BE49-F238E27FC236}">
                <a16:creationId xmlns:a16="http://schemas.microsoft.com/office/drawing/2014/main" id="{00000000-0008-0000-0600-0000040C0000}"/>
              </a:ext>
            </a:extLst>
          </xdr:cNvPr>
          <xdr:cNvSpPr/>
        </xdr:nvSpPr>
        <xdr:spPr>
          <a:xfrm>
            <a:off x="8000061" y="3898539"/>
            <a:ext cx="2580015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PLC_Material_Costs_TEMPLATE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1897380</xdr:colOff>
          <xdr:row>1</xdr:row>
          <xdr:rowOff>30480</xdr:rowOff>
        </xdr:from>
        <xdr:to>
          <xdr:col>2</xdr:col>
          <xdr:colOff>1409700</xdr:colOff>
          <xdr:row>1</xdr:row>
          <xdr:rowOff>586740</xdr:rowOff>
        </xdr:to>
        <xdr:sp macro="" textlink="">
          <xdr:nvSpPr>
            <xdr:cNvPr id="13313" name="cmd_CountQtyICS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350520</xdr:colOff>
          <xdr:row>1</xdr:row>
          <xdr:rowOff>38100</xdr:rowOff>
        </xdr:from>
        <xdr:to>
          <xdr:col>0</xdr:col>
          <xdr:colOff>1767840</xdr:colOff>
          <xdr:row>1</xdr:row>
          <xdr:rowOff>586740</xdr:rowOff>
        </xdr:to>
        <xdr:sp macro="" textlink="">
          <xdr:nvSpPr>
            <xdr:cNvPr id="13314" name="Cmd_clearQtyICS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1524000</xdr:colOff>
          <xdr:row>1</xdr:row>
          <xdr:rowOff>30480</xdr:rowOff>
        </xdr:from>
        <xdr:to>
          <xdr:col>3</xdr:col>
          <xdr:colOff>693420</xdr:colOff>
          <xdr:row>1</xdr:row>
          <xdr:rowOff>594360</xdr:rowOff>
        </xdr:to>
        <xdr:sp macro="" textlink="">
          <xdr:nvSpPr>
            <xdr:cNvPr id="13315" name="cmd_copyTabletoPlc_ICS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0</xdr:row>
      <xdr:rowOff>457200</xdr:rowOff>
    </xdr:to>
    <xdr:pic macro="[0]!Hamburger">
      <xdr:nvPicPr>
        <xdr:cNvPr id="17" name="Ham_MPN_Belt" descr="Hamburger Menu Icon with solid fill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7200"/>
        </a:xfrm>
        <a:prstGeom prst="rect">
          <a:avLst/>
        </a:prstGeom>
      </xdr:spPr>
    </xdr:pic>
    <xdr:clientData/>
  </xdr:twoCellAnchor>
  <xdr:twoCellAnchor editAs="absolute">
    <xdr:from>
      <xdr:col>0</xdr:col>
      <xdr:colOff>43587</xdr:colOff>
      <xdr:row>0</xdr:row>
      <xdr:rowOff>425853</xdr:rowOff>
    </xdr:from>
    <xdr:to>
      <xdr:col>2</xdr:col>
      <xdr:colOff>1461838</xdr:colOff>
      <xdr:row>2</xdr:row>
      <xdr:rowOff>126252</xdr:rowOff>
    </xdr:to>
    <xdr:grpSp>
      <xdr:nvGrpSpPr>
        <xdr:cNvPr id="18" name="Navigation_NEW" hidden="1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43587" y="425853"/>
          <a:ext cx="3399451" cy="1659828"/>
          <a:chOff x="3972319" y="2842324"/>
          <a:chExt cx="3757747" cy="1635891"/>
        </a:xfrm>
      </xdr:grpSpPr>
      <xdr:sp macro="" textlink="">
        <xdr:nvSpPr>
          <xdr:cNvPr id="19" name="Rectangle 18" hidden="1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3989557" y="2842324"/>
            <a:ext cx="3740509" cy="1635891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show_LLC4Files" textlink="">
        <xdr:nvSpPr>
          <xdr:cNvPr id="20" name="Rectangle 19" hidden="1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/>
        </xdr:nvSpPr>
        <xdr:spPr>
          <a:xfrm>
            <a:off x="4008827" y="2879139"/>
            <a:ext cx="3690991" cy="762924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>
              <a:solidFill>
                <a:sysClr val="windowText" lastClr="000000"/>
              </a:solidFill>
            </a:endParaRPr>
          </a:p>
        </xdr:txBody>
      </xdr:sp>
      <xdr:sp macro="[0]!GOTOBID" textlink="">
        <xdr:nvSpPr>
          <xdr:cNvPr id="21" name="Rectangle 20" hidden="1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/>
        </xdr:nvSpPr>
        <xdr:spPr>
          <a:xfrm>
            <a:off x="4013598" y="3673042"/>
            <a:ext cx="3690688" cy="762261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de-DE" sz="1800"/>
          </a:p>
        </xdr:txBody>
      </xdr:sp>
      <xdr:pic>
        <xdr:nvPicPr>
          <xdr:cNvPr id="22" name="Graphic 21" descr="Document with solid fill" hidden="1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72319" y="2911376"/>
            <a:ext cx="759562" cy="679179"/>
          </a:xfrm>
          <a:prstGeom prst="rect">
            <a:avLst/>
          </a:prstGeom>
        </xdr:spPr>
      </xdr:pic>
      <xdr:pic>
        <xdr:nvPicPr>
          <xdr:cNvPr id="23" name="Graphic 22" descr="Document with solid fill" hidden="1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1845" y="3669712"/>
            <a:ext cx="759562" cy="679178"/>
          </a:xfrm>
          <a:prstGeom prst="rect">
            <a:avLst/>
          </a:prstGeom>
        </xdr:spPr>
      </xdr:pic>
      <xdr:sp macro="[0]!show_LLC4Files" textlink="">
        <xdr:nvSpPr>
          <xdr:cNvPr id="24" name="TextBox 23" hidden="1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SpPr txBox="1"/>
        </xdr:nvSpPr>
        <xdr:spPr>
          <a:xfrm>
            <a:off x="4670914" y="3088298"/>
            <a:ext cx="2572483" cy="3685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LLC</a:t>
            </a:r>
            <a:r>
              <a:rPr lang="de-DE" sz="14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Cost Calculation Tool</a:t>
            </a:r>
            <a:endParaRPr lang="de-DE" sz="1400">
              <a:effectLst/>
            </a:endParaRPr>
          </a:p>
          <a:p>
            <a:endParaRPr lang="de-DE" sz="1100"/>
          </a:p>
        </xdr:txBody>
      </xdr:sp>
      <xdr:sp macro="[0]!GOTOBID" textlink="">
        <xdr:nvSpPr>
          <xdr:cNvPr id="25" name="TextBox 24" hidden="1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4489938" y="3786189"/>
            <a:ext cx="3135923" cy="539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4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Bid_and_Pricing_Form_Electr.Inst _TEMPLATE</a:t>
            </a:r>
            <a:endParaRPr lang="de-DE" sz="1400">
              <a:effectLst/>
            </a:endParaRPr>
          </a:p>
          <a:p>
            <a:endParaRPr lang="de-DE" sz="1100"/>
          </a:p>
        </xdr:txBody>
      </xdr:sp>
    </xdr:grpSp>
    <xdr:clientData/>
  </xdr:twoCellAnchor>
  <xdr:twoCellAnchor editAs="absolute">
    <xdr:from>
      <xdr:col>2</xdr:col>
      <xdr:colOff>1463620</xdr:colOff>
      <xdr:row>0</xdr:row>
      <xdr:rowOff>432992</xdr:rowOff>
    </xdr:from>
    <xdr:to>
      <xdr:col>4</xdr:col>
      <xdr:colOff>5937</xdr:colOff>
      <xdr:row>1</xdr:row>
      <xdr:rowOff>302034</xdr:rowOff>
    </xdr:to>
    <xdr:grpSp>
      <xdr:nvGrpSpPr>
        <xdr:cNvPr id="26" name="LLC4Files" hidden="1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GrpSpPr/>
      </xdr:nvGrpSpPr>
      <xdr:grpSpPr>
        <a:xfrm>
          <a:off x="3444820" y="432992"/>
          <a:ext cx="2678888" cy="1153556"/>
          <a:chOff x="7965546" y="3061383"/>
          <a:chExt cx="2661423" cy="1135479"/>
        </a:xfrm>
      </xdr:grpSpPr>
      <xdr:sp macro="" textlink="">
        <xdr:nvSpPr>
          <xdr:cNvPr id="27" name="Rectangle 26" hidden="1"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SpPr/>
        </xdr:nvSpPr>
        <xdr:spPr>
          <a:xfrm>
            <a:off x="7965546" y="3061383"/>
            <a:ext cx="2661423" cy="1135479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[0]!GOTOQty" textlink="">
        <xdr:nvSpPr>
          <xdr:cNvPr id="28" name="Rectangle 27" hidden="1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/>
        </xdr:nvSpPr>
        <xdr:spPr>
          <a:xfrm>
            <a:off x="8000060" y="3085064"/>
            <a:ext cx="2574556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PLC_Material_Qty_TEMPLATE</a:t>
            </a:r>
          </a:p>
        </xdr:txBody>
      </xdr:sp>
      <xdr:sp macro="[0]!GOTOCable" textlink="">
        <xdr:nvSpPr>
          <xdr:cNvPr id="29" name="Rectangle 28" hidden="1"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/>
        </xdr:nvSpPr>
        <xdr:spPr>
          <a:xfrm>
            <a:off x="8000061" y="3356222"/>
            <a:ext cx="2568293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Cable_Estimate_TEMPLATE</a:t>
            </a:r>
          </a:p>
        </xdr:txBody>
      </xdr:sp>
      <xdr:sp macro="[0]!GOTOCableContainment" textlink="">
        <xdr:nvSpPr>
          <xdr:cNvPr id="30" name="Rectangle 29" hidden="1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/>
        </xdr:nvSpPr>
        <xdr:spPr>
          <a:xfrm>
            <a:off x="8000061" y="3627380"/>
            <a:ext cx="2573819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Cable_Containment_Estimate_TEMPLATE</a:t>
            </a:r>
          </a:p>
        </xdr:txBody>
      </xdr:sp>
      <xdr:sp macro="[0]!GOTOCost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/>
        </xdr:nvSpPr>
        <xdr:spPr>
          <a:xfrm>
            <a:off x="8000061" y="3898539"/>
            <a:ext cx="2580015" cy="246691"/>
          </a:xfrm>
          <a:prstGeom prst="rect">
            <a:avLst/>
          </a:prstGeom>
          <a:solidFill>
            <a:srgbClr val="92D050"/>
          </a:solidFill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ysClr val="windowText" lastClr="000000"/>
                </a:solidFill>
              </a:rPr>
              <a:t>PLC_Material_Costs_TEMPLATE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19050</xdr:colOff>
      <xdr:row>1</xdr:row>
      <xdr:rowOff>276225</xdr:rowOff>
    </xdr:from>
    <xdr:to>
      <xdr:col>23</xdr:col>
      <xdr:colOff>523875</xdr:colOff>
      <xdr:row>1</xdr:row>
      <xdr:rowOff>1295400</xdr:rowOff>
    </xdr:to>
    <xdr:sp macro="" textlink="">
      <xdr:nvSpPr>
        <xdr:cNvPr id="4" name="Down Arrow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6803350" y="276225"/>
          <a:ext cx="504825" cy="10191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20</xdr:col>
      <xdr:colOff>0</xdr:colOff>
      <xdr:row>1</xdr:row>
      <xdr:rowOff>304800</xdr:rowOff>
    </xdr:from>
    <xdr:to>
      <xdr:col>20</xdr:col>
      <xdr:colOff>504825</xdr:colOff>
      <xdr:row>1</xdr:row>
      <xdr:rowOff>1314450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900-000005000000}"/>
            </a:ext>
            <a:ext uri="{147F2762-F138-4A5C-976F-8EAC2B608ADB}">
              <a16:predDERef xmlns:a16="http://schemas.microsoft.com/office/drawing/2014/main" pred="{5BEEC209-5BEC-C026-08F4-5C7FCC9A428D}"/>
            </a:ext>
          </a:extLst>
        </xdr:cNvPr>
        <xdr:cNvSpPr/>
      </xdr:nvSpPr>
      <xdr:spPr>
        <a:xfrm>
          <a:off x="25079325" y="304800"/>
          <a:ext cx="504825" cy="10096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17</xdr:col>
      <xdr:colOff>590550</xdr:colOff>
      <xdr:row>1</xdr:row>
      <xdr:rowOff>314325</xdr:rowOff>
    </xdr:from>
    <xdr:to>
      <xdr:col>19</xdr:col>
      <xdr:colOff>0</xdr:colOff>
      <xdr:row>1</xdr:row>
      <xdr:rowOff>1333500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900-000006000000}"/>
            </a:ext>
            <a:ext uri="{147F2762-F138-4A5C-976F-8EAC2B608ADB}">
              <a16:predDERef xmlns:a16="http://schemas.microsoft.com/office/drawing/2014/main" pred="{A9872447-8F99-500F-DCD1-FA786575E4D9}"/>
            </a:ext>
          </a:extLst>
        </xdr:cNvPr>
        <xdr:cNvSpPr/>
      </xdr:nvSpPr>
      <xdr:spPr>
        <a:xfrm>
          <a:off x="23907750" y="314325"/>
          <a:ext cx="504825" cy="10191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/>
        </a:p>
      </xdr:txBody>
    </xdr:sp>
    <xdr:clientData/>
  </xdr:twoCellAnchor>
  <xdr:twoCellAnchor>
    <xdr:from>
      <xdr:col>16</xdr:col>
      <xdr:colOff>1959429</xdr:colOff>
      <xdr:row>0</xdr:row>
      <xdr:rowOff>892629</xdr:rowOff>
    </xdr:from>
    <xdr:to>
      <xdr:col>17</xdr:col>
      <xdr:colOff>533400</xdr:colOff>
      <xdr:row>1</xdr:row>
      <xdr:rowOff>522515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CxnSpPr/>
      </xdr:nvCxnSpPr>
      <xdr:spPr>
        <a:xfrm>
          <a:off x="21640800" y="892629"/>
          <a:ext cx="2884714" cy="762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10-27T11:40:48.949"/>
    </inkml:context>
    <inkml:brush xml:id="br0">
      <inkml:brushProperty name="width" value="0.1" units="cm"/>
      <inkml:brushProperty name="height" value="0.1" units="cm"/>
      <inkml:brushProperty name="color" value="#F6630D"/>
    </inkml:brush>
  </inkml:definitions>
  <inkml:trace contextRef="#ctx0" brushRef="#br0">13683 185 16383 0 0,'0'5'0'0'0,"0"10"0"0"0,-5 17 0 0 0,-5 15 0 0 0,-11 19 0 0 0,-10 25 0 0 0,0 10 0 0 0,-9 15 0 0 0,-10 16 0 0 0,-11 16 0 0 0,-8 15 0 0 0,-33 56 0 0 0,-12 24 0 0 0,-1-3 0 0 0,-21 24 0 0 0,-1-4 0 0 0,-13 13 0 0 0,-22 17 0 0 0,-13 20 0 0 0,17-27 0 0 0,3-9 0 0 0,0-4 0 0 0,-4 22 0 0 0,-4 8 0 0 0,-5 11 0 0 0,-4 10 0 0 0,-1 8 0 0 0,-3 8 0 0 0,1 5 0 0 0,-11 8 0 0 0,-6 12 0 0 0,-2 17 0 0 0,4 2 0 0 0,-46 78 0 0 0,-26 45 0 0 0,-17 11 0 0 0,-4-2 0 0 0,-1-11 0 0 0,4-28 0 0 0,-3-31 0 0 0,4-22 0 0 0,-3-20 0 0 0,-6-12 0 0 0,-6 8 0 0 0,-19 10 0 0 0,-14 16 0 0 0,-2 9 0 0 0,-4 12 0 0 0,9 0 0 0 0,15-11 0 0 0,17-26 0 0 0,20-26 0 0 0,21-30 0 0 0,10-6 0 0 0,17-16 0 0 0,25-19 0 0 0,26-27 0 0 0,26-25 0 0 0,17-24 0 0 0,19-25 0 0 0,12-21 0 0 0,11-11 0 0 0,9-13 0 0 0,5-8 0 0 0,5-5 0 0 0,-4-9 0 0 0,-5 1 0 0 0,-5-3 0 0 0,-6 2 0 0 0,-7 5 0 0 0,-5 5 0 0 0,-5-3 0 0 0,-1-2 0 0 0,1-5 0 0 0,7-8 0 0 0,13-8 0 0 0,9-12 0 0 0,-3 5 0 0 0,5-8 0 0 0,8-8 0 0 0,8-9 0 0 0,11-12 0 0 0,11-15 0 0 0,9-14 0 0 0,6-16 0 0 0,9-11 0 0 0,9-8 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10-27T11:40:48.951"/>
    </inkml:context>
    <inkml:brush xml:id="br0">
      <inkml:brushProperty name="width" value="0.1" units="cm"/>
      <inkml:brushProperty name="height" value="0.1" units="cm"/>
      <inkml:brushProperty name="color" value="#F6630D"/>
    </inkml:brush>
  </inkml:definitions>
  <inkml:trace contextRef="#ctx0" brushRef="#br0">16535 4833 16383 0 0,'0'9'0'0'0,"0"24"0"0"0,-4 29 0 0 0,-7 24 0 0 0,-5 29 0 0 0,-6 24 0 0 0,-2 16 0 0 0,-3 19 0 0 0,-1 20 0 0 0,5 14 0 0 0,0 22 0 0 0,6 22 0 0 0,4 15 0 0 0,5 15 0 0 0,4 12 0 0 0,12 20 0 0 0,23-18 0 0 0,28-50 0 0 0,20-57 0 0 0,10-58 0 0 0,2-51 0 0 0,1-38 0 0 0,2-32 0 0 0,5-25 0 0 0,-6-15 0 0 0,-10-11 0 0 0,-9 1 0 0 0,-7 0 0 0 0,-13 1 0 0 0,-14 9 0 0 0</inkml:trace>
  <inkml:trace contextRef="#ctx0" brushRef="#br0" timeOffset="36.47">15505 6206 16383 0 0,'4'0'0'0'0,"17"-4"0"0"0,17-2 0 0 0,20-4 0 0 0,11 0 0 0 0,39-3 0 0 0,25-3 0 0 0,40-9 0 0 0,32-2 0 0 0,23-3 0 0 0,4-4 0 0 0,-23 0 0 0 0,-36 4 0 0 0,-46 0 0 0 0,-42 4 0 0 0</inkml:trace>
  <inkml:trace contextRef="#ctx0" brushRef="#br0" timeOffset="36.47">19085 6410 16383 0 0,'-4'4'0'0'0,"-25"10"0"0"0,-26 12 0 0 0,-23 13 0 0 0,-19 15 0 0 0,-18 6 0 0 0,-35 22 0 0 0,-11 7 0 0 0,13-4 0 0 0,20-7 0 0 0,6 14 0 0 0,24-1 0 0 0,20-8 0 0 0,24-3 0 0 0,11 13 0 0 0,12 14 0 0 0,13 5 0 0 0,8-3 0 0 0,26 10 0 0 0,18-6 0 0 0,13-15 0 0 0,12-19 0 0 0,33-18 0 0 0,15-20 0 0 0,3-17 0 0 0,29-26 0 0 0,4-20 0 0 0,1-20 0 0 0,-4-17 0 0 0,9-22 0 0 0,-10-8 0 0 0,-12 4 0 0 0,-16-2 0 0 0,-6-2 0 0 0,-10 0 0 0 0,-17 6 0 0 0,-14 10 0 0 0,-2-18 0 0 0,-4-7 0 0 0,-6 1 0 0 0,-2-18 0 0 0,-11-2 0 0 0,-13 9 0 0 0,-8 16 0 0 0,-9 9 0 0 0,-6 16 0 0 0,-3 14 0 0 0,-6 16 0 0 0,-12 10 0 0 0,-7 10 0 0 0,-8 3 0 0 0,-9 5 0 0 0,-19 3 0 0 0,-9 2 0 0 0,-2-1 0 0 0,2-1 0 0 0,5 2 0 0 0,7-5 0 0 0,10 1 0 0 0,8 5 0 0 0,2 4 0 0 0,7 1 0 0 0</inkml:trace>
  <inkml:trace contextRef="#ctx0" brushRef="#br0" timeOffset="36.47">23100 6384 16383 0 0,'0'5'0'0'0,"-5"9"0"0"0,-1 25 0 0 0,-4 13 0 0 0,0 12 0 0 0,0 8 0 0 0,-1 25 0 0 0,0 15 0 0 0,3 13 0 0 0,2 30 0 0 0,7 8 0 0 0,22 18 0 0 0,7-7 0 0 0,16-6 0 0 0,5-23 0 0 0,9-27 0 0 0,2-30 0 0 0,5-26 0 0 0,-5-22 0 0 0,7-19 0 0 0,0-12 0 0 0,11-9 0 0 0,2-4 0 0 0,9-14 0 0 0,-1-9 0 0 0,17-20 0 0 0,-1-11 0 0 0,22-32 0 0 0,0-8 0 0 0,19-22 0 0 0,3-3 0 0 0,4-21 0 0 0,-11-2 0 0 0,-6-11 0 0 0,-18 8 0 0 0,-15-5 0 0 0,-15 11 0 0 0,-20 2 0 0 0,-15 23 0 0 0,-9 17 0 0 0,-11 22 0 0 0,-12 17 0 0 0,-10 13 0 0 0,-1 10 0 0 0,-4 10 0 0 0,-3 3 0 0 0,-1 7 0 0 0</inkml:trace>
  <inkml:trace contextRef="#ctx0" brushRef="#br0" timeOffset="36.47">27007 6130 16383 0 0,'0'4'0'0'0,"0"15"0"0"0,0 21 0 0 0,-5 47 0 0 0,-6 56 0 0 0,-10 56 0 0 0,-16 46 0 0 0,-10 33 0 0 0,-6 22 0 0 0,-5 15 0 0 0,0 15 0 0 0,-10 7 0 0 0,-6 16 0 0 0,-10 4 0 0 0,-4 2 0 0 0,-1-8 0 0 0,-4-8 0 0 0,5-41 0 0 0,18-58 0 0 0,15-66 0 0 0,17-69 0 0 0,16-52 0 0 0</inkml:trace>
  <inkml:trace contextRef="#ctx0" brushRef="#br0" timeOffset="36.47">26763 6206 16383 0 0,'4'0'0'0'0,"11"0"0"0"0,17 0 0 0 0,17 0 0 0 0,23-4 0 0 0,32-6 0 0 0,29-6 0 0 0,31-4 0 0 0,18-12 0 0 0,16-8 0 0 0,6-3 0 0 0,-12 1 0 0 0,-12 10 0 0 0,-18 9 0 0 0,-23 8 0 0 0,-21 8 0 0 0,-21 4 0 0 0,-18 2 0 0 0,-13 7 0 0 0,-10 10 0 0 0,-2 7 0 0 0,-4 9 0 0 0,-1 10 0 0 0,-3 9 0 0 0,-5-2 0 0 0,-5 1 0 0 0,-9 4 0 0 0,-9-3 0 0 0,-7-5 0 0 0,-5-7 0 0 0,-5 0 0 0 0,-1-4 0 0 0,-8 2 0 0 0,1 2 0 0 0,-9 8 0 0 0,-12 5 0 0 0,-10 2 0 0 0,-7 1 0 0 0,-5 3 0 0 0,1-3 0 0 0,-2-3 0 0 0,1-1 0 0 0,-6-5 0 0 0,-3 2 0 0 0,0-2 0 0 0,0-1 0 0 0,-7-2 0 0 0,-3-2 0 0 0,-8-3 0 0 0,-13 2 0 0 0,-15 1 0 0 0,-18-5 0 0 0,0-9 0 0 0,-8-10 0 0 0,-19-3 0 0 0,-20-3 0 0 0,-13-1 0 0 0,0 0 0 0 0,9 5 0 0 0,25 2 0 0 0,32 1 0 0 0,33-3 0 0 0,26-2 0 0 0,17-5 0 0 0,11 0 0 0 0,7 1 0 0 0,2-3 0 0 0,6-2 0 0 0</inkml:trace>
  <inkml:trace contextRef="#ctx0" brushRef="#br0" timeOffset="36.47">32052 6181 16383 0 0,'-9'0'0'0'0,"-7"0"0"0"0,-7 4 0 0 0,-8 2 0 0 0,-8-1 0 0 0,-6 4 0 0 0,-5 0 0 0 0,-8 2 0 0 0,-3 6 0 0 0,-11-3 0 0 0,-5-2 0 0 0,-5-4 0 0 0,-1-2 0 0 0,-10 1 0 0 0,-3-1 0 0 0,-4 0 0 0 0,6-2 0 0 0,10-2 0 0 0,10 0 0 0 0,13-2 0 0 0,12 0 0 0 0,10 0 0 0 0,7 0 0 0 0,4 4 0 0 0,-2 5 0 0 0,4 7 0 0 0,1-1 0 0 0,1 2 0 0 0,0 4 0 0 0,4 0 0 0 0,1-2 0 0 0,-2 4 0 0 0,4 3 0 0 0,-1 1 0 0 0,4 5 0 0 0,-1 9 0 0 0,1 2 0 0 0,0 3 0 0 0,2 2 0 0 0,2 1 0 0 0,3 7 0 0 0,4-4 0 0 0,1-5 0 0 0,2-3 0 0 0,4-3 0 0 0,8-6 0 0 0,5 1 0 0 0,4-3 0 0 0,5 0 0 0 0,10-4 0 0 0,9-1 0 0 0,1-6 0 0 0,2-6 0 0 0,3-6 0 0 0,1-5 0 0 0,15-4 0 0 0,5-1 0 0 0,0 0 0 0 0,-7-6 0 0 0,-7-6 0 0 0,-8-4 0 0 0,-2-9 0 0 0,-2-9 0 0 0,-3-2 0 0 0,-4-5 0 0 0,0 1 0 0 0,-2-1 0 0 0,-2-3 0 0 0,0-2 0 0 0,1-2 0 0 0,-1-6 0 0 0,2-2 0 0 0,-5-6 0 0 0,1-3 0 0 0,-1-14 0 0 0,4-9 0 0 0,1-18 0 0 0,-7-2 0 0 0,-3 8 0 0 0,-2-9 0 0 0,-5-4 0 0 0,-2-20 0 0 0,2-2 0 0 0,1-12 0 0 0,-3 6 0 0 0,1 1 0 0 0,1 16 0 0 0,-3 7 0 0 0,-4 15 0 0 0,1 3 0 0 0,-3 9 0 0 0,-3 9 0 0 0,1 12 0 0 0,1 10 0 0 0,-3 6 0 0 0,3 8 0 0 0,-1 3 0 0 0,-2 12 0 0 0,-1 25 0 0 0,-3 26 0 0 0,-1 31 0 0 0,-2 34 0 0 0,2 30 0 0 0,-4 27 0 0 0,2 11 0 0 0,-1 5 0 0 0,1 19 0 0 0,0 0 0 0 0,0-17 0 0 0,-5-5 0 0 0,-2-17 0 0 0,1-26 0 0 0,-3-17 0 0 0,0-15 0 0 0,1-13 0 0 0,2-10 0 0 0,-2 4 0 0 0,0-2 0 0 0,1-5 0 0 0,2 5 0 0 0,2 4 0 0 0,1 10 0 0 0,2-4 0 0 0,0-9 0 0 0,0-7 0 0 0,0-4 0 0 0,1-5 0 0 0,-1 1 0 0 0,0-2 0 0 0,0-4 0 0 0,0-5 0 0 0,0-3 0 0 0,0-4 0 0 0,0-2 0 0 0,0 0 0 0 0,0-2 0 0 0,0 1 0 0 0,0-1 0 0 0,0 1 0 0 0,0 0 0 0 0,0-4 0 0 0</inkml:trace>
  <inkml:trace contextRef="#ctx0" brushRef="#br0" timeOffset="36.47">35145 6563 16383 0 0,'-4'0'0'0'0,"-3"-5"0"0"0,-3-5 0 0 0,-5-6 0 0 0,-1-3 0 0 0,0-1 0 0 0,-6 1 0 0 0,-4-2 0 0 0,-5-1 0 0 0,-1 4 0 0 0,-4-5 0 0 0,-1 1 0 0 0,2 6 0 0 0,1-4 0 0 0,3 2 0 0 0,-4 3 0 0 0,5 1 0 0 0,-1 1 0 0 0,5 1 0 0 0,-1 0 0 0 0,-1 4 0 0 0,-3-2 0 0 0,-4 1 0 0 0,-2 2 0 0 0,2-2 0 0 0,-3 0 0 0 0,-4 2 0 0 0,0 2 0 0 0,-1 2 0 0 0,-8-3 0 0 0,-9 0 0 0 0,-3 1 0 0 0,-1 0 0 0 0,7-2 0 0 0,4 0 0 0 0,0 1 0 0 0,-3 1 0 0 0,-3 2 0 0 0,2 1 0 0 0,-1 1 0 0 0,1 6 0 0 0,-3 5 0 0 0,-2 1 0 0 0,-2 4 0 0 0,-2 3 0 0 0,2 3 0 0 0,4 6 0 0 0,1 4 0 0 0,7 4 0 0 0,3-3 0 0 0,1 5 0 0 0,3 2 0 0 0,1 2 0 0 0,3 2 0 0 0,3 8 0 0 0,5 4 0 0 0,2 1 0 0 0,2-1 0 0 0,2-1 0 0 0,5-5 0 0 0,6-2 0 0 0,1-1 0 0 0,0 6 0 0 0,1 5 0 0 0,-2 3 0 0 0,3-1 0 0 0,4-1 0 0 0,2-2 0 0 0,2-6 0 0 0,3 1 0 0 0,2-4 0 0 0,0-5 0 0 0,5-2 0 0 0,12 15 0 0 0,11 7 0 0 0,10 0 0 0 0,9-5 0 0 0,4-8 0 0 0,3-9 0 0 0,3-5 0 0 0,-1-6 0 0 0,6-7 0 0 0,-1-8 0 0 0,1-5 0 0 0,-3-5 0 0 0,0-3 0 0 0,1-2 0 0 0,2 0 0 0 0,3-1 0 0 0,0 1 0 0 0,8 0 0 0 0,-1-4 0 0 0,-2-6 0 0 0,-8 0 0 0 0,-6-7 0 0 0,-4-6 0 0 0,-10-2 0 0 0,-3-6 0 0 0,-8-2 0 0 0,-4 2 0 0 0,-4 1 0 0 0,1 1 0 0 0,-1-3 0 0 0,2-3 0 0 0,1 3 0 0 0,-6-1 0 0 0,1-4 0 0 0,0 2 0 0 0,-3-4 0 0 0,0-6 0 0 0,6-5 0 0 0,-2-6 0 0 0,2-8 0 0 0,-1 1 0 0 0,3 0 0 0 0,-5 0 0 0 0,-4 2 0 0 0,-4 6 0 0 0,0 9 0 0 0,-5 8 0 0 0,-3 2 0 0 0,-2 3 0 0 0,-2 3 0 0 0,-1 3 0 0 0,-1 1 0 0 0,1 1 0 0 0,-1 1 0 0 0,1 0 0 0 0,-2 0 0 0 0,2 0 0 0 0,0 0 0 0 0,0 0 0 0 0,0 0 0 0 0,0-1 0 0 0,0 1 0 0 0,0-5 0 0 0,0-2 0 0 0,0 2 0 0 0,0 0 0 0 0,0 1 0 0 0,0 11 0 0 0,0 20 0 0 0,0 24 0 0 0,0 19 0 0 0,0 16 0 0 0,0 10 0 0 0,0-2 0 0 0,5-10 0 0 0,6-4 0 0 0,2-5 0 0 0,1-1 0 0 0,5-1 0 0 0,-1 1 0 0 0,0 4 0 0 0,6 6 0 0 0,6 3 0 0 0,-5-1 0 0 0,4-3 0 0 0,-3 2 0 0 0,2-5 0 0 0,-2-7 0 0 0,-1-7 0 0 0,-2-8 0 0 0,2 1 0 0 0,0 3 0 0 0,1-2 0 0 0,1 0 0 0 0,-1-8 0 0 0,-3-4 0 0 0,-3-5 0 0 0,2-6 0 0 0,1-6 0 0 0,0-3 0 0 0,3-2 0 0 0,-1-2 0 0 0,2 0 0 0 0,1 0 0 0 0,-2 9 0 0 0,2 7 0 0 0,-5 5 0 0 0,-2 4 0 0 0,1-1 0 0 0,0-7 0 0 0,2-5 0 0 0,-4-3 0 0 0</inkml:trace>
  <inkml:trace contextRef="#ctx0" brushRef="#br0" timeOffset="36.47">37207 3969 16383 0 0,'0'4'0'0'0,"0"10"0"0"0,-5 12 0 0 0,-1 18 0 0 0,1 28 0 0 0,-5 53 0 0 0,1 41 0 0 0,0 26 0 0 0,-1 66 0 0 0,0 21 0 0 0,2 14 0 0 0,3-25 0 0 0,-4-24 0 0 0,1-18 0 0 0,-3-36 0 0 0,1-19 0 0 0,0-25 0 0 0,4-8 0 0 0,-3 2 0 0 0,1-8 0 0 0,2-5 0 0 0,-3 1 0 0 0,-1-13 0 0 0,2-16 0 0 0,3-17 0 0 0,2-23 0 0 0</inkml:trace>
  <inkml:trace contextRef="#ctx0" brushRef="#br0" timeOffset="36.47">36067 5012 16383 0 0,'6'0'0'0'0,"4"0"0"0"0,15 0 0 0 0,32 0 0 0 0,42 0 0 0 0,56-5 0 0 0,56-1 0 0 0,53-4 0 0 0,36-4 0 0 0,23-5 0 0 0,21-7 0 0 0,-25 0 0 0 0,-53 1 0 0 0,-67 5 0 0 0,-63 4 0 0 0,-54 7 0 0 0</inkml:trace>
  <inkml:trace contextRef="#ctx0" brushRef="#br0" timeOffset="36.47">37831 6892 16383 0 0,'10'0'0'0'0,"24"9"0"0"0,41 11 0 0 0,48 16 0 0 0,49 14 0 0 0,48 7 0 0 0,26-1 0 0 0,59-6 0 0 0,20-12 0 0 0,3-12 0 0 0,-8-10 0 0 0,-20-13 0 0 0,3-15 0 0 0,-21-19 0 0 0,-31-12 0 0 0,-45-8 0 0 0,-48 0 0 0 0,-45 5 0 0 0,-39 7 0 0 0,-26 3 0 0 0,-22 6 0 0 0,-15 2 0 0 0,-10-6 0 0 0,-13-2 0 0 0,-11 1 0 0 0,-10 1 0 0 0,-17 0 0 0 0,-33-1 0 0 0,-16 2 0 0 0,-38 2 0 0 0,-41 7 0 0 0,-36 8 0 0 0,-39 6 0 0 0,-20 4 0 0 0,-16 4 0 0 0,0-2 0 0 0,-15-1 0 0 0,6 0 0 0 0,37 3 0 0 0,44 0 0 0 0,48 1 0 0 0,45 5 0 0 0,34 5 0 0 0,24 11 0 0 0,12 15 0 0 0,3 9 0 0 0,5 11 0 0 0,-3 13 0 0 0,-4 9 0 0 0,0 11 0 0 0,-1 18 0 0 0,3 12 0 0 0,11 13 0 0 0,13 8 0 0 0,19 4 0 0 0,30 3 0 0 0,34-2 0 0 0,36-13 0 0 0,38-10 0 0 0,81-5 0 0 0,50-18 0 0 0,36-21 0 0 0,19-24 0 0 0,6-16 0 0 0,-6-15 0 0 0,14-10 0 0 0,-20-9 0 0 0,-36-3 0 0 0,-43-7 0 0 0,-53-7 0 0 0,-46-4 0 0 0,-44 0 0 0 0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Afgan, Sardar Sher (SL RC-AE FIN ACP)" id="{EFA94A31-FBED-47B3-AF7A-7601F4B4B7C8}" userId="S::sher.afgan-khan@siemens-logistics.com::63a44f17-0df1-4ddc-8263-b7903d3e340b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ta, Evelyn Eugenia (SL AIR TI EN EE ES)" refreshedDate="45237.607151041666" createdVersion="8" refreshedVersion="8" minRefreshableVersion="3" recordCount="48" xr:uid="{5E1F76C9-587B-4BCF-8562-ABE78A8BEE0B}">
  <cacheSource type="worksheet">
    <worksheetSource ref="A12:AB111" sheet="LP_LB calc SL Belt"/>
  </cacheSource>
  <cacheFields count="28">
    <cacheField name="Panel Type" numFmtId="0">
      <sharedItems containsBlank="1"/>
    </cacheField>
    <cacheField name="Description" numFmtId="0">
      <sharedItems/>
    </cacheField>
    <cacheField name="Typical " numFmtId="0">
      <sharedItems containsBlank="1"/>
    </cacheField>
    <cacheField name="Cable Type" numFmtId="0">
      <sharedItems containsBlank="1"/>
    </cacheField>
    <cacheField name="Material" numFmtId="0">
      <sharedItems containsBlank="1"/>
    </cacheField>
    <cacheField name="Flexibility" numFmtId="0">
      <sharedItems containsBlank="1"/>
    </cacheField>
    <cacheField name="No of conductors/ Cross section" numFmtId="0">
      <sharedItems containsBlank="1" count="21">
        <m/>
        <s v="7x1.5"/>
        <s v="FO FRNC Cable (50/125/OM2) "/>
        <s v="4x185"/>
        <s v="1x95"/>
        <s v="2x1.5"/>
        <s v="0.34 x (2x2) Copper"/>
        <s v="1x95E"/>
        <s v="1x120E"/>
        <s v="5x10"/>
        <s v="5x16"/>
        <s v="5x25"/>
        <s v="3x2.5"/>
        <s v="2x1.5 AS-i (BLACK)"/>
        <s v="4x25"/>
        <s v="1x25E"/>
        <s v="3x4"/>
        <s v="4x1.5"/>
        <s v="5x6"/>
        <s v="5x1.5"/>
        <s v="18x1.5"/>
      </sharedItems>
    </cacheField>
    <cacheField name="Unit " numFmtId="0">
      <sharedItems containsBlank="1"/>
    </cacheField>
    <cacheField name="Insulation" numFmtId="0">
      <sharedItems containsBlank="1"/>
    </cacheField>
    <cacheField name="Flame retardant" numFmtId="0">
      <sharedItems containsBlank="1"/>
    </cacheField>
    <cacheField name="Max operating temp" numFmtId="0">
      <sharedItems containsBlank="1"/>
    </cacheField>
    <cacheField name="Nominal Voltage" numFmtId="0">
      <sharedItems containsBlank="1"/>
    </cacheField>
    <cacheField name="PE conductor" numFmtId="0">
      <sharedItems containsBlank="1"/>
    </cacheField>
    <cacheField name="Core Identification" numFmtId="0">
      <sharedItems containsBlank="1"/>
    </cacheField>
    <cacheField name="Cable Sheath Color" numFmtId="0">
      <sharedItems containsBlank="1"/>
    </cacheField>
    <cacheField name="Cable" numFmtId="0">
      <sharedItems containsBlank="1"/>
    </cacheField>
    <cacheField name="Type" numFmtId="0">
      <sharedItems containsBlank="1"/>
    </cacheField>
    <cacheField name="Qty Cables" numFmtId="0">
      <sharedItems containsString="0" containsBlank="1" containsNumber="1" containsInteger="1" minValue="1" maxValue="10"/>
    </cacheField>
    <cacheField name="Average Length [m] " numFmtId="0">
      <sharedItems containsString="0" containsBlank="1" containsNumber="1" containsInteger="1" minValue="5" maxValue="250"/>
    </cacheField>
    <cacheField name="Total Length [m]" numFmtId="0">
      <sharedItems containsString="0" containsBlank="1" containsNumber="1" containsInteger="1" minValue="5" maxValue="1700"/>
    </cacheField>
    <cacheField name="BHS Area 1 Panel Qty" numFmtId="0">
      <sharedItems containsString="0" containsBlank="1" containsNumber="1" containsInteger="1" minValue="0" maxValue="597"/>
    </cacheField>
    <cacheField name="BHS Area 1 Cable [m]" numFmtId="0">
      <sharedItems containsString="0" containsBlank="1" containsNumber="1" containsInteger="1" minValue="0" maxValue="39040"/>
    </cacheField>
    <cacheField name="BHS Area 1 ENDS" numFmtId="0">
      <sharedItems containsString="0" containsBlank="1" containsNumber="1" containsInteger="1" minValue="0" maxValue="1194"/>
    </cacheField>
    <cacheField name="BHS Area 2 Panel Qty" numFmtId="0">
      <sharedItems containsString="0" containsBlank="1" containsNumber="1" containsInteger="1" minValue="0" maxValue="1"/>
    </cacheField>
    <cacheField name="BHS Area 2 Cable [km]" numFmtId="0">
      <sharedItems containsString="0" containsBlank="1" containsNumber="1" minValue="0" maxValue="8.7999999999999995E-2"/>
    </cacheField>
    <cacheField name="BHS Area 2 ENDS" numFmtId="0">
      <sharedItems containsString="0" containsBlank="1" containsNumber="1" containsInteger="1" minValue="0" maxValue="44"/>
    </cacheField>
    <cacheField name="Grand Total  [m]" numFmtId="0">
      <sharedItems containsString="0" containsBlank="1" containsNumber="1" minValue="0" maxValue="39040"/>
    </cacheField>
    <cacheField name="MPS Number" numFmtId="0">
      <sharedItems containsBlank="1" count="6">
        <m/>
        <s v="04-CW-B_-GA"/>
        <s v="04-CW-B_-HA"/>
        <s v="04-CW-B_-DB"/>
        <s v="04-CW-B_-GB"/>
        <s v="04-CW-B_-EB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ta, Evelyn Eugenia (SL AIR TI EN EE ES)" refreshedDate="45237.607151620374" createdVersion="8" refreshedVersion="8" minRefreshableVersion="3" recordCount="48" xr:uid="{4C6732F2-9CE3-4A16-8B75-42758B98E939}">
  <cacheSource type="worksheet">
    <worksheetSource ref="A12:AA95" sheet="LP_LB calc SL ICS"/>
  </cacheSource>
  <cacheFields count="27">
    <cacheField name="Panel Type" numFmtId="0">
      <sharedItems containsBlank="1"/>
    </cacheField>
    <cacheField name="Description" numFmtId="0">
      <sharedItems/>
    </cacheField>
    <cacheField name="Typical " numFmtId="0">
      <sharedItems containsBlank="1"/>
    </cacheField>
    <cacheField name="Cable Type" numFmtId="0">
      <sharedItems containsBlank="1"/>
    </cacheField>
    <cacheField name="Material" numFmtId="0">
      <sharedItems containsBlank="1"/>
    </cacheField>
    <cacheField name="Flexibility" numFmtId="0">
      <sharedItems containsBlank="1"/>
    </cacheField>
    <cacheField name="No of conductors/ Cross section" numFmtId="0">
      <sharedItems containsBlank="1" count="23">
        <m/>
        <s v="7x1.5"/>
        <s v="FO FRNC Cable (50/125/OM2) "/>
        <s v="4x185"/>
        <s v="1x95"/>
        <s v="2x1.5"/>
        <s v="0.34 x (2x2) Copper"/>
        <s v="1x95E"/>
        <s v="1x120E"/>
        <s v="5x10"/>
        <s v="5x16"/>
        <s v="5x25"/>
        <s v="3x2.5"/>
        <s v="2x1.5 AS-i (BLACK)"/>
        <s v="4x25"/>
        <s v="1x25E"/>
        <s v="3x4"/>
        <s v="4x1.5"/>
        <s v="5x6"/>
        <s v="5x1.5"/>
        <s v="18x1.5"/>
        <s v="1x120" u="1"/>
        <s v="1x25" u="1"/>
      </sharedItems>
    </cacheField>
    <cacheField name="Unit " numFmtId="0">
      <sharedItems containsBlank="1"/>
    </cacheField>
    <cacheField name="Insulation" numFmtId="0">
      <sharedItems containsBlank="1"/>
    </cacheField>
    <cacheField name="Flame retardant" numFmtId="0">
      <sharedItems containsBlank="1"/>
    </cacheField>
    <cacheField name="Max operating temp" numFmtId="0">
      <sharedItems containsBlank="1"/>
    </cacheField>
    <cacheField name="Nominal Voltage" numFmtId="0">
      <sharedItems containsBlank="1"/>
    </cacheField>
    <cacheField name="PE conductor" numFmtId="0">
      <sharedItems containsBlank="1"/>
    </cacheField>
    <cacheField name="Core Identification" numFmtId="0">
      <sharedItems containsBlank="1"/>
    </cacheField>
    <cacheField name="Cable Sheath Color" numFmtId="0">
      <sharedItems containsBlank="1"/>
    </cacheField>
    <cacheField name="Cable" numFmtId="0">
      <sharedItems containsBlank="1"/>
    </cacheField>
    <cacheField name="Type" numFmtId="0">
      <sharedItems containsBlank="1" count="8">
        <m/>
        <s v="300/500V, Class 5 CU, XL-LSZH Insulated, UNARMOURED CABLE to IEC 60502-1 - IEC 60332-1, 70 Deg.C conductor temperature"/>
        <s v="PROFINET FO FRNC Cable (50/125/OM2) halogen-free cable"/>
        <s v="0.6/1KV, Class 2 Cu-XLPE/LSZH/SWA/LSZH ARMOURED CABLE to BS6724 and flame retardant to IEC60233-1, 90Deg.C conductor temperature"/>
        <s v="450/750 V, Class 2, CU, XL-LSZH Insulated, Electric Cable conforming to BSEN 50525 - 3 - 41 specification, , 90Deg.C conductor temperature"/>
        <s v="Industrial Ethernet FC TP Trailing Cable, 2x2 (PROFINET Type C), TP installation cable for Connection to FC outlet RJ45, for cable carrier applications, 4-core, shielded, CAT5"/>
        <s v="0.6/1KV, Class 5 CU, XL-LSZH Insulated, UNARMOURED CABLE to IEC 60502-1 - IEC 60332-1, 90Deg.C conductor temperature"/>
        <s v="AS-I BUS CABLE"/>
      </sharedItems>
    </cacheField>
    <cacheField name="Qty Cables" numFmtId="0">
      <sharedItems containsString="0" containsBlank="1" containsNumber="1" containsInteger="1" minValue="1" maxValue="10"/>
    </cacheField>
    <cacheField name="Average Length [m] " numFmtId="0">
      <sharedItems containsString="0" containsBlank="1" containsNumber="1" containsInteger="1" minValue="5" maxValue="250"/>
    </cacheField>
    <cacheField name="Total Length [m]" numFmtId="0">
      <sharedItems containsString="0" containsBlank="1" containsNumber="1" containsInteger="1" minValue="5" maxValue="1700"/>
    </cacheField>
    <cacheField name="BHS Area 1 Panel Qty" numFmtId="0">
      <sharedItems containsString="0" containsBlank="1" containsNumber="1" containsInteger="1" minValue="0" maxValue="191"/>
    </cacheField>
    <cacheField name="BHS Area 1 Cable [m]" numFmtId="0">
      <sharedItems containsString="0" containsBlank="1" containsNumber="1" containsInteger="1" minValue="0" maxValue="48640"/>
    </cacheField>
    <cacheField name="BHS Area 1 ENDS" numFmtId="0">
      <sharedItems containsString="0" containsBlank="1" containsNumber="1" containsInteger="1" minValue="0" maxValue="1216"/>
    </cacheField>
    <cacheField name="BHS Area 2 Panel Qty" numFmtId="0">
      <sharedItems containsString="0" containsBlank="1" containsNumber="1" containsInteger="1" minValue="0" maxValue="1"/>
    </cacheField>
    <cacheField name="BHS Area 2 Cable [km]" numFmtId="0">
      <sharedItems containsString="0" containsBlank="1" containsNumber="1" minValue="0" maxValue="0.112"/>
    </cacheField>
    <cacheField name="BHS Area 2 ENDS" numFmtId="0">
      <sharedItems containsString="0" containsBlank="1" containsNumber="1" containsInteger="1" minValue="0" maxValue="56"/>
    </cacheField>
    <cacheField name="Grand Total  [m]" numFmtId="0">
      <sharedItems containsString="0" containsBlank="1" containsNumber="1" minValue="0" maxValue="486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ta, Evelyn Eugenia (SL AIR TI EN EE ES)" refreshedDate="45237.607152314813" createdVersion="8" refreshedVersion="8" minRefreshableVersion="3" recordCount="48" xr:uid="{82C9E637-CA3D-43EF-80B0-F86FF6500C91}">
  <cacheSource type="worksheet">
    <worksheetSource ref="A12:AA111" sheet="LP_LB calc SL Belt"/>
  </cacheSource>
  <cacheFields count="27">
    <cacheField name="Panel Type" numFmtId="0">
      <sharedItems containsBlank="1"/>
    </cacheField>
    <cacheField name="Description" numFmtId="0">
      <sharedItems/>
    </cacheField>
    <cacheField name="Typical " numFmtId="0">
      <sharedItems containsBlank="1"/>
    </cacheField>
    <cacheField name="Cable Type" numFmtId="0">
      <sharedItems containsBlank="1"/>
    </cacheField>
    <cacheField name="Material" numFmtId="0">
      <sharedItems containsBlank="1"/>
    </cacheField>
    <cacheField name="Flexibility" numFmtId="0">
      <sharedItems containsBlank="1"/>
    </cacheField>
    <cacheField name="No of conductors/ Cross section" numFmtId="0">
      <sharedItems containsBlank="1" count="23">
        <m/>
        <s v="7x1.5"/>
        <s v="FO FRNC Cable (50/125/OM2) "/>
        <s v="4x185"/>
        <s v="1x95"/>
        <s v="2x1.5"/>
        <s v="0.34 x (2x2) Copper"/>
        <s v="1x95E"/>
        <s v="1x120E"/>
        <s v="5x10"/>
        <s v="5x16"/>
        <s v="5x25"/>
        <s v="3x2.5"/>
        <s v="2x1.5 AS-i (BLACK)"/>
        <s v="4x25"/>
        <s v="1x25E"/>
        <s v="3x4"/>
        <s v="4x1.5"/>
        <s v="5x6"/>
        <s v="5x1.5"/>
        <s v="18x1.5"/>
        <s v="1x120" u="1"/>
        <s v="1x25" u="1"/>
      </sharedItems>
    </cacheField>
    <cacheField name="Unit " numFmtId="0">
      <sharedItems containsBlank="1"/>
    </cacheField>
    <cacheField name="Insulation" numFmtId="0">
      <sharedItems containsBlank="1"/>
    </cacheField>
    <cacheField name="Flame retardant" numFmtId="0">
      <sharedItems containsBlank="1"/>
    </cacheField>
    <cacheField name="Max operating temp" numFmtId="0">
      <sharedItems containsBlank="1"/>
    </cacheField>
    <cacheField name="Nominal Voltage" numFmtId="0">
      <sharedItems containsBlank="1"/>
    </cacheField>
    <cacheField name="PE conductor" numFmtId="0">
      <sharedItems containsBlank="1"/>
    </cacheField>
    <cacheField name="Core Identification" numFmtId="0">
      <sharedItems containsBlank="1"/>
    </cacheField>
    <cacheField name="Cable Sheath Color" numFmtId="0">
      <sharedItems containsBlank="1"/>
    </cacheField>
    <cacheField name="Cable" numFmtId="0">
      <sharedItems containsBlank="1"/>
    </cacheField>
    <cacheField name="Type" numFmtId="0">
      <sharedItems containsBlank="1" count="8">
        <m/>
        <s v="300/500V, Class 5 CU, XL-LSZH Insulated, UNARMOURED CABLE to IEC 60502-1 - IEC 60332-1, 70 Deg.C conductor temperature"/>
        <s v="PROFINET FO FRNC Cable (50/125/OM2) halogen-free cable"/>
        <s v="0.6/1KV, Class 2 Cu-XLPE/LSZH/SWA/LSZH ARMOURED CABLE to BS6724 and flame retardant to IEC60233-1, 90Deg.C conductor temperature"/>
        <s v="450/750 V, Class 2, CU, XL-LSZH Insulated, Electric Cable conforming to BSEN 50525 - 3 - 41 specification, , 90Deg.C conductor temperature"/>
        <s v="Industrial Ethernet FC TP Trailing Cable, 2x2 (PROFINET Type C), TP installation cable for Connection to FC outlet RJ45, for cable carrier applications, 4-core, shielded, CAT5"/>
        <s v="0.6/1KV, Class 5 CU, XL-LSZH Insulated, UNARMOURED CABLE to IEC 60502-1 - IEC 60332-1, 90Deg.C conductor temperature"/>
        <s v="AS-I BUS CABLE"/>
      </sharedItems>
    </cacheField>
    <cacheField name="Qty Cables" numFmtId="0">
      <sharedItems containsString="0" containsBlank="1" containsNumber="1" containsInteger="1" minValue="1" maxValue="10"/>
    </cacheField>
    <cacheField name="Average Length [m] " numFmtId="0">
      <sharedItems containsString="0" containsBlank="1" containsNumber="1" containsInteger="1" minValue="5" maxValue="250"/>
    </cacheField>
    <cacheField name="Total Length [m]" numFmtId="0">
      <sharedItems containsString="0" containsBlank="1" containsNumber="1" containsInteger="1" minValue="5" maxValue="1700"/>
    </cacheField>
    <cacheField name="BHS Area 1 Panel Qty" numFmtId="0">
      <sharedItems containsString="0" containsBlank="1" containsNumber="1" containsInteger="1" minValue="0" maxValue="597"/>
    </cacheField>
    <cacheField name="BHS Area 1 Cable [m]" numFmtId="0">
      <sharedItems containsString="0" containsBlank="1" containsNumber="1" containsInteger="1" minValue="0" maxValue="39040"/>
    </cacheField>
    <cacheField name="BHS Area 1 ENDS" numFmtId="0">
      <sharedItems containsString="0" containsBlank="1" containsNumber="1" containsInteger="1" minValue="0" maxValue="1194"/>
    </cacheField>
    <cacheField name="BHS Area 2 Panel Qty" numFmtId="0">
      <sharedItems containsString="0" containsBlank="1" containsNumber="1" containsInteger="1" minValue="0" maxValue="1"/>
    </cacheField>
    <cacheField name="BHS Area 2 Cable [km]" numFmtId="0">
      <sharedItems containsString="0" containsBlank="1" containsNumber="1" minValue="0" maxValue="8.7999999999999995E-2"/>
    </cacheField>
    <cacheField name="BHS Area 2 ENDS" numFmtId="0">
      <sharedItems containsString="0" containsBlank="1" containsNumber="1" containsInteger="1" minValue="0" maxValue="44"/>
    </cacheField>
    <cacheField name="Grand Total  [m]" numFmtId="0">
      <sharedItems containsString="0" containsBlank="1" containsNumber="1" minValue="0" maxValue="390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ta, Evelyn Eugenia (SL AIR TI EN EE ES)" refreshedDate="45237.607152893521" createdVersion="6" refreshedVersion="8" minRefreshableVersion="3" recordCount="44" xr:uid="{00000000-000A-0000-FFFF-FFFF0C000000}">
  <cacheSource type="worksheet">
    <worksheetSource ref="A3:AA131" sheet="LP_PM calc previous SL concept"/>
  </cacheSource>
  <cacheFields count="27">
    <cacheField name="Panel Type" numFmtId="0">
      <sharedItems containsBlank="1"/>
    </cacheField>
    <cacheField name="Descr" numFmtId="0">
      <sharedItems containsBlank="1"/>
    </cacheField>
    <cacheField name="Typical " numFmtId="0">
      <sharedItems containsBlank="1"/>
    </cacheField>
    <cacheField name="Cable Type" numFmtId="0">
      <sharedItems containsBlank="1"/>
    </cacheField>
    <cacheField name="Material" numFmtId="0">
      <sharedItems containsBlank="1"/>
    </cacheField>
    <cacheField name="Flexibility" numFmtId="0">
      <sharedItems containsBlank="1"/>
    </cacheField>
    <cacheField name="No of conductors/ Cross section" numFmtId="0">
      <sharedItems containsBlank="1" count="18">
        <m/>
        <s v="7x1.5"/>
        <s v="FO FRNC Cable (50/125/OM2) "/>
        <s v="4x185"/>
        <s v="1x95"/>
        <s v="2x1.5"/>
        <s v="0.34 x (2x2) Copper"/>
        <s v="1x120"/>
        <s v="4x25"/>
        <s v="1x25"/>
        <s v="5x6"/>
        <s v="5x10"/>
        <s v="4x1.5"/>
        <s v="3x4"/>
        <s v="5x1.5"/>
        <s v="18x1.5"/>
        <s v="3x2.5"/>
        <s v="2x2.5" u="1"/>
      </sharedItems>
    </cacheField>
    <cacheField name="Unit " numFmtId="0">
      <sharedItems containsBlank="1"/>
    </cacheField>
    <cacheField name="Insulation" numFmtId="0">
      <sharedItems containsBlank="1"/>
    </cacheField>
    <cacheField name="Flame retardant" numFmtId="0">
      <sharedItems containsBlank="1"/>
    </cacheField>
    <cacheField name="Max operating temp" numFmtId="0">
      <sharedItems containsBlank="1"/>
    </cacheField>
    <cacheField name="Nominal Voltage" numFmtId="0">
      <sharedItems containsBlank="1"/>
    </cacheField>
    <cacheField name="PE conductor" numFmtId="0">
      <sharedItems containsBlank="1"/>
    </cacheField>
    <cacheField name="Core Identification" numFmtId="0">
      <sharedItems containsBlank="1"/>
    </cacheField>
    <cacheField name="Cable Sheath Color" numFmtId="0">
      <sharedItems containsBlank="1"/>
    </cacheField>
    <cacheField name="Cable" numFmtId="0">
      <sharedItems containsBlank="1"/>
    </cacheField>
    <cacheField name="Type" numFmtId="0">
      <sharedItems containsBlank="1" count="16">
        <m/>
        <s v="300/500V, Class 5 CU, XL-LSZH Insulated, UNARMOURED CABLE to IEC 60502-1 - IEC 60332-1, 70 Deg.C conductor temperature"/>
        <s v="PROFINET FO FRNC Cable (50/125/OM2) halogen-free cable"/>
        <s v="0.6/1KV, Class 2 Cu-XLPE/LSZH/SWA/LSZH ARMOURED CABLE to BS6724 and flame retardant to IEC60233-1, 90Deg.C conductor temperature"/>
        <s v="450/750 V, Class 2, CU, XL-LSZH Insulated, Electric Cable conforming to BSEN 50525 - 3 - 41 specification, , 90Deg.C conductor temperature"/>
        <s v="300/500V, Class 5 CU, XL-LSZH Insulated, UNARMOURED CABLE to IEC 60502-1 - IEC 60332-1, 70Deg.C conductor temperature"/>
        <s v="Industrial Ethernet FC TP Trailing Cable, 2x2 (PROFINET Type C), TP installation cable for Connection to FC outlet RJ45, for cable carrier applications, 4-core, shielded, CAT5"/>
        <s v="0.6/1KV, Class 5 CU, XL-LSZH Insulated, UNARMOURED CABLE to IEC 60502-1 - IEC 60332-1, 90Deg.C conductor temperature"/>
        <s v="Trailing Servo Cable" u="1"/>
        <s v="Power Armoured 1000V" u="1"/>
        <s v="Control 500V" u="1"/>
        <s v="Power Fire Resistant 1000V" u="1"/>
        <s v="PROFINET Bus Cable" u="1"/>
        <s v="Power 1000V" u="1"/>
        <s v="Servo Cable" u="1"/>
        <s v="Earth Class 2" u="1"/>
      </sharedItems>
    </cacheField>
    <cacheField name="Qty Cables" numFmtId="0">
      <sharedItems containsString="0" containsBlank="1" containsNumber="1" containsInteger="1" minValue="1" maxValue="4"/>
    </cacheField>
    <cacheField name="Ave Length [m] " numFmtId="0">
      <sharedItems containsString="0" containsBlank="1" containsNumber="1" containsInteger="1" minValue="5" maxValue="200"/>
    </cacheField>
    <cacheField name="Total Length [m]" numFmtId="0">
      <sharedItems containsString="0" containsBlank="1" containsNumber="1" containsInteger="1" minValue="5" maxValue="720"/>
    </cacheField>
    <cacheField name="BHS Area 1 Panel Qty" numFmtId="0">
      <sharedItems containsString="0" containsBlank="1" containsNumber="1" containsInteger="1" minValue="0" maxValue="100"/>
    </cacheField>
    <cacheField name="BHS Area 1 Cable [km]" numFmtId="0">
      <sharedItems containsString="0" containsBlank="1" containsNumber="1" containsInteger="1" minValue="0" maxValue="26"/>
    </cacheField>
    <cacheField name="BHS Area 1 ENDS" numFmtId="0">
      <sharedItems containsString="0" containsBlank="1" containsNumber="1" containsInteger="1" minValue="0" maxValue="400"/>
    </cacheField>
    <cacheField name="BHS Area 2 Panel Qty" numFmtId="0">
      <sharedItems containsString="0" containsBlank="1" containsNumber="1" containsInteger="1" minValue="0" maxValue="1"/>
    </cacheField>
    <cacheField name="BHS Area 2 Cable [km]" numFmtId="0">
      <sharedItems containsString="0" containsBlank="1" containsNumber="1" minValue="0" maxValue="0.04"/>
    </cacheField>
    <cacheField name="BHS Area 2 ENDS" numFmtId="0">
      <sharedItems containsString="0" containsBlank="1" containsNumber="1" containsInteger="1" minValue="0" maxValue="20"/>
    </cacheField>
    <cacheField name="Grand Total  [km]" numFmtId="0">
      <sharedItems containsString="0" containsBlank="1" containsNumber="1" minValue="0" maxValue="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s v="Main Power Distribution Panel"/>
    <s v="PDP"/>
    <s v="PDP"/>
    <m/>
    <m/>
    <m/>
    <x v="0"/>
    <m/>
    <m/>
    <m/>
    <m/>
    <m/>
    <m/>
    <m/>
    <m/>
    <m/>
    <m/>
    <m/>
    <m/>
    <m/>
    <n v="20"/>
    <m/>
    <m/>
    <m/>
    <m/>
    <m/>
    <m/>
    <x v="0"/>
  </r>
  <r>
    <m/>
    <s v="MDB H/W Interface to MEP"/>
    <m/>
    <s v="Control"/>
    <s v="Copper"/>
    <s v="Class 5"/>
    <x v="1"/>
    <s v="mm2"/>
    <s v="XL-LSZH "/>
    <s v="YES"/>
    <s v="70 C"/>
    <s v="300/500V"/>
    <s v="NO"/>
    <s v="black with numbering"/>
    <s v="GY"/>
    <s v="7x1.5"/>
    <s v="300/500V, Class 5 CU, XL-LSZH Insulated, UNARMOURED CABLE to IEC 60502-1 - IEC 60332-1, 70 Deg.C conductor temperature"/>
    <n v="1"/>
    <n v="200"/>
    <n v="200"/>
    <n v="20"/>
    <n v="4000"/>
    <n v="40"/>
    <n v="0"/>
    <n v="0"/>
    <n v="0"/>
    <n v="4000"/>
    <x v="1"/>
  </r>
  <r>
    <m/>
    <s v="PN cable  from MFDU  to SCADA"/>
    <m/>
    <s v="Data"/>
    <s v="FO"/>
    <m/>
    <x v="2"/>
    <m/>
    <s v="LSZH"/>
    <s v="YES"/>
    <s v="70 C"/>
    <s v="NA"/>
    <s v="NO"/>
    <s v="NA"/>
    <s v="OG"/>
    <s v="Fiber (50/125/OM2)"/>
    <s v="PROFINET FO FRNC Cable (50/125/OM2) halogen-free cable"/>
    <n v="2"/>
    <n v="200"/>
    <n v="200"/>
    <n v="20"/>
    <n v="4000"/>
    <n v="80"/>
    <n v="0"/>
    <n v="0"/>
    <n v="0"/>
    <n v="4000"/>
    <x v="2"/>
  </r>
  <r>
    <s v="Power Factor Compensation"/>
    <s v="PFC/ AHF"/>
    <s v="PFCPDP"/>
    <m/>
    <m/>
    <m/>
    <x v="0"/>
    <m/>
    <m/>
    <m/>
    <m/>
    <m/>
    <m/>
    <m/>
    <m/>
    <m/>
    <m/>
    <m/>
    <m/>
    <m/>
    <n v="0"/>
    <m/>
    <m/>
    <m/>
    <m/>
    <m/>
    <m/>
    <x v="0"/>
  </r>
  <r>
    <m/>
    <s v="PFC Pwr"/>
    <m/>
    <s v="Power "/>
    <s v="Copper"/>
    <s v="Class 2"/>
    <x v="3"/>
    <s v="mm2"/>
    <s v="XLPE/LSZH/SWA/LSZH"/>
    <s v="YES"/>
    <s v="90 C"/>
    <s v="0.6/1kV"/>
    <s v="NO"/>
    <s v="BK, BN, BU, GY"/>
    <s v="BK"/>
    <s v="4x185"/>
    <s v="0.6/1KV, Class 2 Cu-XLPE/LSZH/SWA/LSZH ARMOURED CABLE to BS6724 and flame retardant to IEC60233-1, 90Deg.C conductor temperature"/>
    <n v="1"/>
    <n v="10"/>
    <n v="10"/>
    <n v="0"/>
    <n v="0"/>
    <n v="0"/>
    <n v="0"/>
    <n v="0"/>
    <n v="0"/>
    <n v="0"/>
    <x v="3"/>
  </r>
  <r>
    <m/>
    <s v="PFC Pwr"/>
    <m/>
    <s v="Power "/>
    <s v="Copper"/>
    <s v="Class 2"/>
    <x v="4"/>
    <s v="mm2"/>
    <s v="XL-LSZH "/>
    <s v="YES"/>
    <s v="90 C"/>
    <s v="450/750V"/>
    <s v="YES"/>
    <s v="GNYE"/>
    <s v="GNYE"/>
    <s v="1x95"/>
    <s v="450/750 V, Class 2, CU, XL-LSZH Insulated, Electric Cable conforming to BSEN 50525 - 3 - 41 specification, , 90Deg.C conductor temperature"/>
    <n v="1"/>
    <n v="10"/>
    <n v="10"/>
    <n v="0"/>
    <n v="0"/>
    <n v="0"/>
    <n v="0"/>
    <n v="0"/>
    <n v="0"/>
    <n v="0"/>
    <x v="3"/>
  </r>
  <r>
    <m/>
    <s v="PFC  Cntr"/>
    <m/>
    <s v="Control"/>
    <s v="Copper"/>
    <s v="Class 5"/>
    <x v="1"/>
    <s v="mm2"/>
    <s v="XL-LSZH "/>
    <s v="YES"/>
    <s v="70 C"/>
    <s v="300/500V"/>
    <s v="NO"/>
    <s v="black with numbering"/>
    <s v="GY"/>
    <s v="7x1.5"/>
    <s v="300/500V, Class 5 CU, XL-LSZH Insulated, UNARMOURED CABLE to IEC 60502-1 - IEC 60332-1, 70 Deg.C conductor temperature"/>
    <n v="1"/>
    <n v="10"/>
    <n v="10"/>
    <n v="0"/>
    <n v="0"/>
    <n v="0"/>
    <n v="0"/>
    <n v="0"/>
    <n v="0"/>
    <n v="0"/>
    <x v="1"/>
  </r>
  <r>
    <m/>
    <s v="1p CT feedback from MDP incomer section"/>
    <m/>
    <s v="Control"/>
    <s v="Copper"/>
    <s v="Class 5"/>
    <x v="5"/>
    <s v="mm2"/>
    <s v="XL-LSZH "/>
    <s v="YES"/>
    <s v="70 C"/>
    <s v="300/500V"/>
    <s v="NO"/>
    <s v="black with numbering"/>
    <s v="GY"/>
    <s v="2x1.5"/>
    <s v="300/500V, Class 5 CU, XL-LSZH Insulated, UNARMOURED CABLE to IEC 60502-1 - IEC 60332-1, 70 Deg.C conductor temperature"/>
    <n v="1"/>
    <n v="10"/>
    <n v="10"/>
    <n v="0"/>
    <n v="0"/>
    <n v="0"/>
    <n v="0"/>
    <n v="0"/>
    <n v="0"/>
    <n v="0"/>
    <x v="1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s v="Industrial Ethernet FC TP Trailing Cable, 2x2 (PROFINET Type C), TP installation cable for Connection to FC outlet RJ45, for cable carrier applications, 4-core, shielded, CAT5"/>
    <n v="1"/>
    <n v="15"/>
    <n v="15"/>
    <n v="0"/>
    <n v="0"/>
    <n v="0"/>
    <n v="0"/>
    <n v="0"/>
    <n v="0"/>
    <n v="0"/>
    <x v="4"/>
  </r>
  <r>
    <s v="Local control and Distribution"/>
    <s v="LP w. 20 x Power Bus"/>
    <s v="LP-120 / LP-220"/>
    <m/>
    <m/>
    <m/>
    <x v="0"/>
    <m/>
    <m/>
    <m/>
    <m/>
    <m/>
    <m/>
    <m/>
    <m/>
    <m/>
    <m/>
    <m/>
    <m/>
    <m/>
    <n v="22"/>
    <m/>
    <m/>
    <m/>
    <m/>
    <m/>
    <m/>
    <x v="0"/>
  </r>
  <r>
    <m/>
    <s v="Input Current 400A"/>
    <m/>
    <s v="Power "/>
    <s v="Copper"/>
    <s v="Class 2"/>
    <x v="3"/>
    <s v="mm2"/>
    <s v="XLPE/LSZH/SWA/LSZH"/>
    <s v="YES"/>
    <s v="90 C"/>
    <s v="0.6/1kV"/>
    <s v="NO"/>
    <s v="BK, BN, BU, GY"/>
    <s v="BK"/>
    <s v="4x185"/>
    <s v="0.6/1KV, Class 2 Cu-XLPE/LSZH/SWA/LSZH ARMOURED CABLE to BS6724 and flame retardant to IEC60233-1, 90Deg.C conductor temperature"/>
    <n v="2"/>
    <n v="200"/>
    <n v="400"/>
    <n v="22"/>
    <n v="8800"/>
    <n v="88"/>
    <n v="1"/>
    <n v="8.7999999999999995E-2"/>
    <n v="44"/>
    <n v="8800.0879999999997"/>
    <x v="3"/>
  </r>
  <r>
    <m/>
    <s v="Input Current 630A"/>
    <m/>
    <s v="Power "/>
    <s v="Copper"/>
    <s v="Class 2"/>
    <x v="3"/>
    <s v="mm2"/>
    <s v="XLPE/LSZH/SWA/LSZH"/>
    <s v="YES"/>
    <s v="90 C"/>
    <s v="0.6/1kV"/>
    <s v="NO"/>
    <s v="BK, BN, BU, GY"/>
    <s v="BK"/>
    <s v="4x240"/>
    <s v="0.6/1KV, Class 2 Cu-XLPE/LSZH/SWA/LSZH ARMOURED CABLE to BS6724 and flame retardant to IEC60233-1, 90Deg.C conductor temperature"/>
    <n v="2"/>
    <n v="200"/>
    <n v="400"/>
    <n v="22"/>
    <n v="8800"/>
    <n v="88"/>
    <n v="0"/>
    <n v="0"/>
    <n v="0"/>
    <n v="8800"/>
    <x v="3"/>
  </r>
  <r>
    <m/>
    <s v="Earth Cable"/>
    <m/>
    <s v="Power "/>
    <s v="Copper"/>
    <s v="Class 2"/>
    <x v="7"/>
    <s v="mm2"/>
    <s v="XL-LSZH "/>
    <s v="YES"/>
    <s v="90 C"/>
    <s v="450/750V"/>
    <s v="YES"/>
    <s v="GNYE"/>
    <s v="GNYE"/>
    <s v="1x95"/>
    <s v="450/750 V, Class 2, CU, XL-LSZH Insulated, Electric Cable conforming to BSEN 50525 - 3 - 41 specification, , 90Deg.C conductor temperature"/>
    <n v="2"/>
    <n v="200"/>
    <n v="400"/>
    <n v="22"/>
    <n v="8800"/>
    <n v="88"/>
    <n v="0"/>
    <n v="0"/>
    <n v="0"/>
    <n v="8800"/>
    <x v="5"/>
  </r>
  <r>
    <m/>
    <s v="Earth Cable"/>
    <m/>
    <s v="Power "/>
    <s v="Copper"/>
    <s v="Class 2"/>
    <x v="8"/>
    <s v="mm2"/>
    <s v="XL-LSZH "/>
    <s v="YES"/>
    <s v="90 C"/>
    <s v="450/750V"/>
    <s v="YES"/>
    <s v="GNYE"/>
    <s v="GNYE"/>
    <s v="1x120"/>
    <s v="450/750 V, Class 2, CU, XL-LSZH Insulated, Electric Cable conforming to BSEN 50525 - 3 - 41 specification, , 90Deg.C conductor temperature"/>
    <n v="2"/>
    <n v="200"/>
    <n v="400"/>
    <n v="22"/>
    <n v="8800"/>
    <n v="88"/>
    <n v="0"/>
    <n v="0"/>
    <n v="0"/>
    <n v="8800"/>
    <x v="5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s v="PROFINET FO FRNC Cable (50/125/OM2) halogen-free cable"/>
    <n v="4"/>
    <n v="100"/>
    <n v="400"/>
    <n v="22"/>
    <n v="8800"/>
    <n v="176"/>
    <n v="0"/>
    <n v="0"/>
    <n v="0"/>
    <n v="8800"/>
    <x v="2"/>
  </r>
  <r>
    <m/>
    <s v="Power Line 10mmsq"/>
    <m/>
    <s v="Power "/>
    <s v="Copper"/>
    <s v="Class 5"/>
    <x v="9"/>
    <s v="mm2"/>
    <s v="XL-LSZH"/>
    <s v="YES"/>
    <s v="90 C"/>
    <s v="0.6/1kV"/>
    <s v="NO"/>
    <s v="BK, BN, BU, GY"/>
    <s v="BK"/>
    <s v="5x10"/>
    <s v="0.6/1KV, Class 5 CU, XL-LSZH Insulated, UNARMOURED CABLE to IEC 60502-1 - IEC 60332-1, 90Deg.C conductor temperature"/>
    <n v="5"/>
    <n v="120"/>
    <n v="600"/>
    <n v="22"/>
    <n v="13200"/>
    <n v="220"/>
    <n v="0"/>
    <n v="0"/>
    <n v="0"/>
    <n v="13200"/>
    <x v="3"/>
  </r>
  <r>
    <m/>
    <s v="Power Line 16mmsq"/>
    <m/>
    <s v="Power "/>
    <s v="Copper"/>
    <s v="Class 5"/>
    <x v="10"/>
    <s v="mm2"/>
    <s v="XL-LSZH"/>
    <s v="YES"/>
    <s v="90 C"/>
    <s v="0.6/1kV"/>
    <s v="NO"/>
    <s v="BK, BN, BU, GY"/>
    <s v="BK"/>
    <s v="5x16"/>
    <s v="0.6/1KV, Class 5 CU, XL-LSZH Insulated, UNARMOURED CABLE to IEC 60502-1 - IEC 60332-1, 90Deg.C conductor temperature"/>
    <n v="10"/>
    <n v="170"/>
    <n v="1700"/>
    <n v="22"/>
    <n v="37400"/>
    <n v="440"/>
    <n v="0"/>
    <n v="0"/>
    <n v="0"/>
    <n v="37400"/>
    <x v="3"/>
  </r>
  <r>
    <m/>
    <s v="Power Line 25mmsq"/>
    <m/>
    <s v="Power "/>
    <s v="Copper"/>
    <s v="Class 5"/>
    <x v="11"/>
    <s v="mm2"/>
    <s v="XL-LSZH"/>
    <s v="YES"/>
    <s v="90 C"/>
    <s v="0.6/1kV"/>
    <s v="NO"/>
    <s v="BK, BN, BU, GY"/>
    <s v="BK"/>
    <s v="5x25"/>
    <s v="0.6/1KV, Class 5 CU, XL-LSZH Insulated, UNARMOURED CABLE to IEC 60502-1 - IEC 60332-1, 90Deg.C conductor temperature"/>
    <n v="5"/>
    <n v="250"/>
    <n v="1250"/>
    <n v="22"/>
    <n v="27500"/>
    <n v="220"/>
    <n v="0"/>
    <n v="0"/>
    <n v="0"/>
    <n v="27500"/>
    <x v="3"/>
  </r>
  <r>
    <s v="Field Network Box"/>
    <s v="LB"/>
    <s v="LB 2014"/>
    <m/>
    <m/>
    <m/>
    <x v="0"/>
    <m/>
    <m/>
    <m/>
    <m/>
    <m/>
    <m/>
    <m/>
    <m/>
    <m/>
    <m/>
    <m/>
    <m/>
    <m/>
    <n v="122"/>
    <m/>
    <m/>
    <m/>
    <m/>
    <m/>
    <m/>
    <x v="0"/>
  </r>
  <r>
    <m/>
    <s v="Input Power (from LP)"/>
    <m/>
    <s v="Power "/>
    <s v="Copper"/>
    <s v="Class 5"/>
    <x v="12"/>
    <s v="mm2"/>
    <s v="XL-LSZH"/>
    <s v="YES"/>
    <s v="90 C"/>
    <s v="0.6/1kV"/>
    <s v="NO"/>
    <s v="BK, BN, BU, GY"/>
    <s v="BK"/>
    <s v="3x2.5"/>
    <s v="0.6/1KV, Class 5 CU, XL-LSZH Insulated, UNARMOURED CABLE to IEC 60502-1 - IEC 60332-1, 90Deg.C conductor temperature"/>
    <n v="1"/>
    <n v="150"/>
    <n v="150"/>
    <n v="122"/>
    <n v="18300"/>
    <n v="244"/>
    <n v="0"/>
    <n v="0"/>
    <n v="0"/>
    <n v="18300"/>
    <x v="3"/>
  </r>
  <r>
    <m/>
    <s v="24V Supply to drive"/>
    <m/>
    <s v="Control"/>
    <s v="Copper"/>
    <s v="Class 5"/>
    <x v="13"/>
    <s v="mm2"/>
    <s v="XL-LSZH "/>
    <s v="YES"/>
    <s v="85 C"/>
    <s v="300V"/>
    <s v="NO"/>
    <s v="BU, BN"/>
    <s v="BK"/>
    <s v="2x1.5"/>
    <s v="AS-I BUS CABLE"/>
    <n v="4"/>
    <n v="80"/>
    <n v="320"/>
    <n v="122"/>
    <n v="39040"/>
    <n v="976"/>
    <n v="0"/>
    <n v="0"/>
    <n v="0"/>
    <n v="39040"/>
    <x v="1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s v="PROFINET FO FRNC Cable (50/125/OM2) halogen-free cable"/>
    <n v="2"/>
    <n v="100"/>
    <n v="200"/>
    <n v="122"/>
    <n v="24400"/>
    <n v="488"/>
    <n v="0"/>
    <n v="0"/>
    <n v="0"/>
    <n v="24400"/>
    <x v="2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s v="Industrial Ethernet FC TP Trailing Cable, 2x2 (PROFINET Type C), TP installation cable for Connection to FC outlet RJ45, for cable carrier applications, 4-core, shielded, CAT5"/>
    <n v="4"/>
    <n v="80"/>
    <n v="320"/>
    <n v="122"/>
    <n v="39040"/>
    <n v="976"/>
    <n v="0"/>
    <n v="0"/>
    <n v="0"/>
    <n v="39040"/>
    <x v="4"/>
  </r>
  <r>
    <s v="Field Network Box"/>
    <s v="LB with F-DI/DO (Hybrid System)"/>
    <s v="LB 2114"/>
    <m/>
    <m/>
    <m/>
    <x v="0"/>
    <m/>
    <m/>
    <m/>
    <m/>
    <m/>
    <m/>
    <m/>
    <m/>
    <m/>
    <m/>
    <m/>
    <m/>
    <m/>
    <m/>
    <m/>
    <m/>
    <m/>
    <m/>
    <m/>
    <m/>
    <x v="0"/>
  </r>
  <r>
    <m/>
    <s v="Input Power (from LP)"/>
    <m/>
    <s v="Power "/>
    <s v="Copper"/>
    <s v="Class 5"/>
    <x v="12"/>
    <s v="mm2"/>
    <s v="XL-LSZH"/>
    <s v="YES"/>
    <s v="90 C"/>
    <s v="0.6/1kV"/>
    <s v="NO"/>
    <s v="BK, BN, BU, GY"/>
    <s v="BK"/>
    <s v="3x2.5"/>
    <s v="0.6/1KV, Class 5 CU, XL-LSZH Insulated, UNARMOURED CABLE to IEC 60502-1 - IEC 60332-1, 90Deg.C conductor temperature"/>
    <n v="1"/>
    <n v="150"/>
    <n v="150"/>
    <n v="0"/>
    <n v="0"/>
    <n v="0"/>
    <n v="0"/>
    <n v="0"/>
    <n v="0"/>
    <n v="0"/>
    <x v="3"/>
  </r>
  <r>
    <m/>
    <s v="24V Supply to drive"/>
    <m/>
    <s v="Control"/>
    <s v="Copper"/>
    <s v="Class 5"/>
    <x v="13"/>
    <s v="mm2"/>
    <s v="XL-LSZH "/>
    <s v="YES"/>
    <s v="85 C"/>
    <s v="300V"/>
    <s v="NO"/>
    <s v="BU, BN"/>
    <s v="BK"/>
    <s v="2x1.5"/>
    <s v="AS-I BUS CABLE"/>
    <n v="4"/>
    <n v="80"/>
    <n v="320"/>
    <n v="0"/>
    <n v="0"/>
    <n v="0"/>
    <n v="0"/>
    <n v="0"/>
    <n v="0"/>
    <n v="0"/>
    <x v="1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s v="PROFINET FO FRNC Cable (50/125/OM2) halogen-free cable"/>
    <n v="2"/>
    <n v="100"/>
    <n v="200"/>
    <n v="0"/>
    <n v="0"/>
    <n v="0"/>
    <n v="0"/>
    <n v="0"/>
    <n v="0"/>
    <n v="0"/>
    <x v="2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s v="Industrial Ethernet FC TP Trailing Cable, 2x2 (PROFINET Type C), TP installation cable for Connection to FC outlet RJ45, for cable carrier applications, 4-core, shielded, CAT5"/>
    <n v="4"/>
    <n v="80"/>
    <n v="320"/>
    <n v="0"/>
    <n v="0"/>
    <n v="0"/>
    <n v="0"/>
    <n v="0"/>
    <n v="0"/>
    <n v="0"/>
    <x v="4"/>
  </r>
  <r>
    <s v="Emergency Stop Panel"/>
    <s v="EP"/>
    <s v="EP-006 / 004"/>
    <m/>
    <m/>
    <m/>
    <x v="0"/>
    <m/>
    <m/>
    <m/>
    <m/>
    <m/>
    <m/>
    <m/>
    <m/>
    <m/>
    <m/>
    <m/>
    <m/>
    <m/>
    <n v="2"/>
    <m/>
    <m/>
    <m/>
    <m/>
    <m/>
    <m/>
    <x v="3"/>
  </r>
  <r>
    <m/>
    <s v="UPS Input Power"/>
    <m/>
    <s v="Power "/>
    <s v="Copper"/>
    <s v="Class 5"/>
    <x v="14"/>
    <s v="mm2"/>
    <s v="XL-LSZH"/>
    <s v="YES"/>
    <s v="90 C"/>
    <s v="0.6/1kV"/>
    <s v="NO"/>
    <s v="BK, BN, BU, GY"/>
    <s v="BK"/>
    <s v="4x25"/>
    <s v="0.6/1KV, Class 5 CU, XL-LSZH Insulated, UNARMOURED CABLE to IEC 60502-1 - IEC 60332-1, 90Deg.C conductor temperature"/>
    <n v="2"/>
    <n v="180"/>
    <n v="360"/>
    <n v="2"/>
    <n v="720"/>
    <n v="8"/>
    <n v="0"/>
    <n v="0"/>
    <n v="0"/>
    <n v="720"/>
    <x v="3"/>
  </r>
  <r>
    <m/>
    <s v="Earth Cable"/>
    <m/>
    <s v="Power "/>
    <s v="Copper"/>
    <s v="Class 2"/>
    <x v="15"/>
    <s v="mm2"/>
    <s v="XL-LSZH "/>
    <s v="YES"/>
    <s v="90 C"/>
    <s v="450/750V"/>
    <s v="YES"/>
    <s v="GNYE"/>
    <s v="GNYE"/>
    <s v="1x25"/>
    <s v="450/750 V, Class 2, CU, XL-LSZH Insulated, Electric Cable conforming to BSEN 50525 - 3 - 41 specification, , 90Deg.C conductor temperature"/>
    <n v="2"/>
    <n v="180"/>
    <n v="360"/>
    <n v="2"/>
    <n v="720"/>
    <n v="8"/>
    <m/>
    <m/>
    <m/>
    <n v="720"/>
    <x v="5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s v="PROFINET FO FRNC Cable (50/125/OM2) halogen-free cable"/>
    <n v="2"/>
    <n v="180"/>
    <n v="360"/>
    <n v="2"/>
    <n v="720"/>
    <n v="8"/>
    <n v="0"/>
    <n v="0"/>
    <n v="0"/>
    <n v="720"/>
    <x v="2"/>
  </r>
  <r>
    <s v="Emergency Stop IO Box"/>
    <s v="EB"/>
    <s v="EB-063"/>
    <m/>
    <m/>
    <m/>
    <x v="0"/>
    <m/>
    <m/>
    <m/>
    <m/>
    <m/>
    <m/>
    <m/>
    <m/>
    <m/>
    <m/>
    <m/>
    <m/>
    <m/>
    <n v="24"/>
    <m/>
    <m/>
    <m/>
    <m/>
    <m/>
    <m/>
    <x v="0"/>
  </r>
  <r>
    <m/>
    <s v="UPS Input Power"/>
    <m/>
    <s v="Power "/>
    <s v="Copper"/>
    <s v="Class 5"/>
    <x v="16"/>
    <s v="mm2"/>
    <s v="XL-LSZH"/>
    <s v="YES"/>
    <s v="90 C"/>
    <s v="0.6/1kV"/>
    <s v="NO"/>
    <s v="BK, BU, GNYE"/>
    <s v="BK"/>
    <s v="3x4"/>
    <s v="0.6/1KV, Class 5 CU, XL-LSZH Insulated, UNARMOURED CABLE to IEC 60502-1 - IEC 60332-1, 90Deg.C conductor temperature"/>
    <n v="1"/>
    <n v="100"/>
    <n v="100"/>
    <n v="24"/>
    <n v="2400"/>
    <n v="48"/>
    <n v="0"/>
    <n v="0"/>
    <n v="0"/>
    <n v="2400"/>
    <x v="3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s v="PROFINET FO FRNC Cable (50/125/OM2) halogen-free cable"/>
    <n v="2"/>
    <n v="100"/>
    <n v="200"/>
    <n v="24"/>
    <n v="4800"/>
    <n v="96"/>
    <n v="0"/>
    <n v="0"/>
    <n v="0"/>
    <n v="4800"/>
    <x v="2"/>
  </r>
  <r>
    <s v="Emergency Stop Button"/>
    <s v="ES"/>
    <s v="ES / ESCI /  ESRT / ESP"/>
    <m/>
    <m/>
    <m/>
    <x v="0"/>
    <m/>
    <m/>
    <m/>
    <m/>
    <m/>
    <m/>
    <m/>
    <m/>
    <m/>
    <m/>
    <m/>
    <m/>
    <m/>
    <n v="597"/>
    <m/>
    <m/>
    <m/>
    <m/>
    <m/>
    <m/>
    <x v="0"/>
  </r>
  <r>
    <m/>
    <s v="ES Button"/>
    <m/>
    <s v="Control"/>
    <s v="Copper"/>
    <s v="Class 5"/>
    <x v="17"/>
    <s v="mm2"/>
    <s v="XL-LSZH "/>
    <s v="YES"/>
    <s v="70 C"/>
    <s v="300/500V"/>
    <s v="NO"/>
    <s v="black with numbering"/>
    <s v="GY"/>
    <s v="4x1.5"/>
    <s v="300/500V, Class 5 CU, XL-LSZH Insulated, UNARMOURED CABLE to IEC 60502-1 - IEC 60332-1, 70 Deg.C conductor temperature"/>
    <n v="1"/>
    <n v="60"/>
    <n v="60"/>
    <n v="597"/>
    <n v="35820"/>
    <n v="1194"/>
    <n v="0"/>
    <n v="0"/>
    <n v="0"/>
    <n v="35820"/>
    <x v="1"/>
  </r>
  <r>
    <s v="Check In Box"/>
    <s v="CIB"/>
    <s v="CP001 / CB001"/>
    <m/>
    <m/>
    <m/>
    <x v="0"/>
    <m/>
    <m/>
    <m/>
    <m/>
    <m/>
    <m/>
    <m/>
    <m/>
    <m/>
    <m/>
    <m/>
    <m/>
    <m/>
    <m/>
    <m/>
    <m/>
    <m/>
    <m/>
    <m/>
    <m/>
    <x v="0"/>
  </r>
  <r>
    <m/>
    <s v="Input Power"/>
    <m/>
    <s v="Power "/>
    <s v="Copper"/>
    <s v="Class 5"/>
    <x v="18"/>
    <s v="mm2"/>
    <s v="XL-LSZH"/>
    <s v="YES"/>
    <s v="90 C"/>
    <s v="0.6/1kV"/>
    <s v="NO"/>
    <s v="BK, BN, BU, GY"/>
    <s v="BK"/>
    <s v="5x6"/>
    <s v="0.6/1KV, Class 5 CU, XL-LSZH Insulated, UNARMOURED CABLE to IEC 60502-1 - IEC 60332-1, 90Deg.C conductor temperature"/>
    <n v="1"/>
    <n v="30"/>
    <n v="30"/>
    <n v="0"/>
    <n v="0"/>
    <n v="0"/>
    <n v="0"/>
    <n v="0"/>
    <n v="0"/>
    <n v="0"/>
    <x v="3"/>
  </r>
  <r>
    <m/>
    <s v="Motor Cable"/>
    <m/>
    <s v="Power "/>
    <s v="Copper"/>
    <s v="Class 5"/>
    <x v="19"/>
    <s v="mm2"/>
    <s v="XL-LSZH"/>
    <s v="YES"/>
    <s v="90 C"/>
    <s v="0.6/1kV"/>
    <s v="NO"/>
    <s v="BK, BN, BU, GY"/>
    <s v="BK"/>
    <s v="5x1.5"/>
    <s v="0.6/1KV, Class 5 CU, XL-LSZH Insulated, UNARMOURED CABLE to IEC 60502-1 - IEC 60332-1, 90Deg.C conductor temperature"/>
    <n v="1"/>
    <n v="5"/>
    <n v="5"/>
    <n v="0"/>
    <n v="0"/>
    <n v="0"/>
    <n v="0"/>
    <n v="0"/>
    <n v="0"/>
    <n v="0"/>
    <x v="3"/>
  </r>
  <r>
    <m/>
    <s v="Interface cable for  operator WS"/>
    <m/>
    <s v="Control"/>
    <s v="Copper"/>
    <s v="Class 5"/>
    <x v="20"/>
    <s v="mm2"/>
    <s v="XL-LSZH "/>
    <s v="YES"/>
    <s v="70 C"/>
    <s v="300/500V"/>
    <s v="NO"/>
    <s v="black with numbering"/>
    <s v="GY"/>
    <s v="18x1.5"/>
    <s v="300/500V, Class 5 CU, XL-LSZH Insulated, UNARMOURED CABLE to IEC 60502-1 - IEC 60332-1, 70 Deg.C conductor temperature"/>
    <n v="1"/>
    <n v="10"/>
    <n v="10"/>
    <n v="0"/>
    <n v="0"/>
    <n v="0"/>
    <n v="0"/>
    <n v="0"/>
    <n v="0"/>
    <n v="0"/>
    <x v="1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s v="Industrial Ethernet FC TP Trailing Cable, 2x2 (PROFINET Type C), TP installation cable for Connection to FC outlet RJ45, for cable carrier applications, 4-core, shielded, CAT5"/>
    <n v="1"/>
    <n v="10"/>
    <n v="10"/>
    <n v="0"/>
    <n v="0"/>
    <n v="0"/>
    <n v="0"/>
    <n v="0"/>
    <n v="0"/>
    <n v="0"/>
    <x v="4"/>
  </r>
  <r>
    <s v="Special device Belt"/>
    <s v="VSU / S conv / Lift / HSD / Plough / Tilter"/>
    <s v="BtVSU / BtSC / BtL /_x000a_BtHD / BtPD / BtST"/>
    <m/>
    <m/>
    <m/>
    <x v="0"/>
    <m/>
    <m/>
    <m/>
    <m/>
    <m/>
    <m/>
    <m/>
    <m/>
    <m/>
    <m/>
    <m/>
    <m/>
    <m/>
    <n v="2"/>
    <m/>
    <m/>
    <m/>
    <m/>
    <m/>
    <m/>
    <x v="0"/>
  </r>
  <r>
    <m/>
    <s v="Input Power"/>
    <m/>
    <s v="Power "/>
    <s v="Copper"/>
    <s v="Class 5"/>
    <x v="18"/>
    <s v="mm2"/>
    <s v="XL-LSZH"/>
    <s v="YES"/>
    <s v="90 C"/>
    <s v="0.6/1kV"/>
    <s v="NO"/>
    <s v="BK, BN, BU, GY"/>
    <s v="BK"/>
    <s v="5x6"/>
    <s v="0.6/1KV, Class 5 CU, XL-LSZH Insulated, UNARMOURED CABLE to IEC 60502-1 - IEC 60332-1, 90Deg.C conductor temperature"/>
    <n v="1"/>
    <n v="80"/>
    <n v="80"/>
    <n v="2"/>
    <n v="160"/>
    <n v="4"/>
    <n v="0"/>
    <n v="0"/>
    <n v="0"/>
    <n v="160"/>
    <x v="3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s v="Industrial Ethernet FC TP Trailing Cable, 2x2 (PROFINET Type C), TP installation cable for Connection to FC outlet RJ45, for cable carrier applications, 4-core, shielded, CAT5"/>
    <n v="1"/>
    <n v="20"/>
    <n v="20"/>
    <n v="2"/>
    <n v="40"/>
    <n v="4"/>
    <n v="0"/>
    <n v="0"/>
    <n v="0"/>
    <n v="40"/>
    <x v="4"/>
  </r>
  <r>
    <s v="Identification System"/>
    <s v="ATR Laser / ATR Camera"/>
    <s v="ATR - L1, L2, L3 /_x000a_ATR-C1, C2,C3/ ATR-R1-ATR-R2"/>
    <m/>
    <m/>
    <m/>
    <x v="0"/>
    <m/>
    <m/>
    <m/>
    <m/>
    <m/>
    <m/>
    <m/>
    <m/>
    <m/>
    <m/>
    <m/>
    <m/>
    <m/>
    <m/>
    <m/>
    <m/>
    <m/>
    <m/>
    <m/>
    <m/>
    <x v="0"/>
  </r>
  <r>
    <m/>
    <s v="Input power"/>
    <m/>
    <s v="Power "/>
    <s v="Copper"/>
    <s v="Class 5"/>
    <x v="12"/>
    <s v="mm2"/>
    <s v="XL-LSZH"/>
    <s v="YES"/>
    <s v="90 C"/>
    <s v="0.6/1kV"/>
    <s v="NO"/>
    <s v="BK, BN, BU, GY"/>
    <s v="BK"/>
    <s v="3x2.5"/>
    <s v="0.6/1KV, Class 5 CU, XL-LSZH Insulated, UNARMOURED CABLE to IEC 60502-1 - IEC 60332-1, 90Deg.C conductor temperature"/>
    <n v="1"/>
    <n v="80"/>
    <n v="80"/>
    <n v="0"/>
    <n v="0"/>
    <n v="0"/>
    <n v="0"/>
    <n v="0"/>
    <n v="0"/>
    <n v="0"/>
    <x v="3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s v="Industrial Ethernet FC TP Trailing Cable, 2x2 (PROFINET Type C), TP installation cable for Connection to FC outlet RJ45, for cable carrier applications, 4-core, shielded, CAT5"/>
    <n v="1"/>
    <n v="20"/>
    <n v="20"/>
    <n v="0"/>
    <n v="0"/>
    <n v="0"/>
    <n v="0"/>
    <n v="0"/>
    <n v="0"/>
    <n v="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s v="Main Power Distribution Panel"/>
    <s v="PDP"/>
    <s v="PDP"/>
    <m/>
    <m/>
    <m/>
    <x v="0"/>
    <m/>
    <m/>
    <m/>
    <m/>
    <m/>
    <m/>
    <m/>
    <m/>
    <m/>
    <x v="0"/>
    <m/>
    <m/>
    <m/>
    <n v="20"/>
    <m/>
    <m/>
    <m/>
    <m/>
    <m/>
    <m/>
  </r>
  <r>
    <m/>
    <s v="MDB H/W Interface to MEP"/>
    <m/>
    <s v="Control"/>
    <s v="Copper"/>
    <s v="Class 5"/>
    <x v="1"/>
    <s v="mm2"/>
    <s v="XL-LSZH "/>
    <s v="YES"/>
    <s v="70 C"/>
    <s v="300/500V"/>
    <s v="NO"/>
    <s v="black with numbering"/>
    <s v="GY"/>
    <s v="7x1.5"/>
    <x v="1"/>
    <n v="1"/>
    <n v="200"/>
    <n v="200"/>
    <n v="20"/>
    <n v="4000"/>
    <n v="40"/>
    <n v="0"/>
    <n v="0"/>
    <n v="0"/>
    <n v="4000"/>
  </r>
  <r>
    <m/>
    <s v="PN cable  from MFDU  to SCADA"/>
    <m/>
    <s v="Data"/>
    <s v="FO"/>
    <m/>
    <x v="2"/>
    <m/>
    <s v="LSZH"/>
    <s v="YES"/>
    <s v="70 C"/>
    <s v="NA"/>
    <s v="NO"/>
    <s v="NA"/>
    <s v="OG"/>
    <s v="Fiber (50/125/OM2)"/>
    <x v="2"/>
    <n v="2"/>
    <n v="100"/>
    <n v="200"/>
    <n v="20"/>
    <n v="4000"/>
    <n v="80"/>
    <n v="0"/>
    <n v="0"/>
    <n v="0"/>
    <n v="4000"/>
  </r>
  <r>
    <s v="Power Factor Compensation"/>
    <s v="PFC/ AHF"/>
    <s v="PFCPDP"/>
    <m/>
    <m/>
    <m/>
    <x v="0"/>
    <m/>
    <m/>
    <m/>
    <m/>
    <m/>
    <m/>
    <m/>
    <m/>
    <m/>
    <x v="0"/>
    <m/>
    <m/>
    <m/>
    <n v="0"/>
    <m/>
    <m/>
    <m/>
    <m/>
    <m/>
    <m/>
  </r>
  <r>
    <m/>
    <s v="PFC Pwr"/>
    <m/>
    <s v="Power "/>
    <s v="Copper"/>
    <s v="Class 2"/>
    <x v="3"/>
    <s v="mm2"/>
    <s v="XLPE/LSZH/SWA/LSZH"/>
    <s v="YES"/>
    <s v="90 C"/>
    <s v="0.6/1kV"/>
    <s v="NO"/>
    <s v="BK, BN, BU, GY"/>
    <s v="BK"/>
    <s v="4x185"/>
    <x v="3"/>
    <n v="1"/>
    <n v="10"/>
    <n v="10"/>
    <n v="0"/>
    <n v="0"/>
    <n v="0"/>
    <n v="0"/>
    <n v="0"/>
    <n v="0"/>
    <n v="0"/>
  </r>
  <r>
    <m/>
    <s v="PFC Pwr"/>
    <m/>
    <s v="Power "/>
    <s v="Copper"/>
    <s v="Class 2"/>
    <x v="4"/>
    <s v="mm2"/>
    <s v="XL-LSZH "/>
    <s v="YES"/>
    <s v="90 C"/>
    <s v="450/750V"/>
    <s v="YES"/>
    <s v="GNYE"/>
    <s v="GNYE"/>
    <s v="1x95"/>
    <x v="4"/>
    <n v="1"/>
    <n v="10"/>
    <n v="10"/>
    <n v="0"/>
    <n v="0"/>
    <n v="0"/>
    <n v="0"/>
    <n v="0"/>
    <n v="0"/>
    <n v="0"/>
  </r>
  <r>
    <m/>
    <s v="PFC  Cntr"/>
    <m/>
    <s v="Control"/>
    <s v="Copper"/>
    <s v="Class 5"/>
    <x v="1"/>
    <s v="mm2"/>
    <s v="XL-LSZH "/>
    <s v="YES"/>
    <s v="70 C"/>
    <s v="300/500V"/>
    <s v="NO"/>
    <s v="black with numbering"/>
    <s v="GY"/>
    <s v="7x1.5"/>
    <x v="1"/>
    <n v="1"/>
    <n v="10"/>
    <n v="10"/>
    <n v="0"/>
    <n v="0"/>
    <n v="0"/>
    <n v="0"/>
    <n v="0"/>
    <n v="0"/>
    <n v="0"/>
  </r>
  <r>
    <m/>
    <s v="1p CT feedback from MDP incomer section"/>
    <m/>
    <s v="Control"/>
    <s v="Copper"/>
    <s v="Class 5"/>
    <x v="5"/>
    <s v="mm2"/>
    <s v="XL-LSZH "/>
    <s v="YES"/>
    <s v="70 C"/>
    <s v="300/500V"/>
    <s v="NO"/>
    <s v="black with numbering"/>
    <s v="GY"/>
    <s v="2x1.5"/>
    <x v="1"/>
    <n v="1"/>
    <n v="10"/>
    <n v="10"/>
    <n v="0"/>
    <n v="0"/>
    <n v="0"/>
    <n v="0"/>
    <n v="0"/>
    <n v="0"/>
    <n v="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5"/>
    <n v="1"/>
    <n v="15"/>
    <n v="15"/>
    <n v="0"/>
    <n v="0"/>
    <n v="0"/>
    <n v="0"/>
    <n v="0"/>
    <n v="0"/>
    <n v="0"/>
  </r>
  <r>
    <s v="Local control and Distribution"/>
    <s v="LP w. 20 x Power Bus"/>
    <s v="LP-120 / LP-220"/>
    <m/>
    <m/>
    <m/>
    <x v="0"/>
    <m/>
    <m/>
    <m/>
    <m/>
    <m/>
    <m/>
    <m/>
    <m/>
    <m/>
    <x v="0"/>
    <m/>
    <m/>
    <m/>
    <n v="28"/>
    <m/>
    <m/>
    <m/>
    <m/>
    <m/>
    <m/>
  </r>
  <r>
    <m/>
    <s v="Input Current 400A"/>
    <m/>
    <s v="Power "/>
    <s v="Copper"/>
    <s v="Class 2"/>
    <x v="3"/>
    <s v="mm2"/>
    <s v="XLPE/LSZH/SWA/LSZH"/>
    <s v="YES"/>
    <s v="90 C"/>
    <s v="0.6/1kV"/>
    <s v="NO"/>
    <s v="BK, BN, BU, GY"/>
    <s v="BK"/>
    <s v="4x185"/>
    <x v="3"/>
    <n v="2"/>
    <n v="200"/>
    <n v="400"/>
    <n v="28"/>
    <n v="11200"/>
    <n v="112"/>
    <n v="1"/>
    <n v="0.112"/>
    <n v="56"/>
    <n v="11200.111999999999"/>
  </r>
  <r>
    <m/>
    <s v="Input Current 630A"/>
    <m/>
    <s v="Power "/>
    <s v="Copper"/>
    <s v="Class 2"/>
    <x v="3"/>
    <s v="mm2"/>
    <s v="XLPE/LSZH/SWA/LSZH"/>
    <s v="YES"/>
    <s v="90 C"/>
    <s v="0.6/1kV"/>
    <s v="NO"/>
    <s v="BK, BN, BU, GY"/>
    <s v="BK"/>
    <s v="4x240"/>
    <x v="3"/>
    <n v="2"/>
    <n v="200"/>
    <n v="400"/>
    <n v="28"/>
    <n v="11200"/>
    <n v="112"/>
    <n v="0"/>
    <n v="0"/>
    <n v="0"/>
    <n v="11200"/>
  </r>
  <r>
    <m/>
    <s v="Earth Cable"/>
    <m/>
    <s v="Power "/>
    <s v="Copper"/>
    <s v="Class 2"/>
    <x v="7"/>
    <s v="mm2"/>
    <s v="XL-LSZH "/>
    <s v="YES"/>
    <s v="90 C"/>
    <s v="450/750V"/>
    <s v="YES"/>
    <s v="GNYE"/>
    <s v="GNYE"/>
    <s v="1x95"/>
    <x v="4"/>
    <n v="2"/>
    <n v="200"/>
    <n v="400"/>
    <n v="28"/>
    <n v="11200"/>
    <n v="112"/>
    <n v="0"/>
    <n v="0"/>
    <n v="0"/>
    <n v="11200"/>
  </r>
  <r>
    <m/>
    <s v="Earth Cable"/>
    <m/>
    <s v="Power "/>
    <s v="Copper"/>
    <s v="Class 2"/>
    <x v="8"/>
    <s v="mm2"/>
    <s v="XL-LSZH "/>
    <s v="YES"/>
    <s v="90 C"/>
    <s v="450/750V"/>
    <s v="YES"/>
    <s v="GNYE"/>
    <s v="GNYE"/>
    <s v="1x120"/>
    <x v="4"/>
    <n v="2"/>
    <n v="200"/>
    <n v="400"/>
    <n v="28"/>
    <n v="11200"/>
    <n v="112"/>
    <n v="0"/>
    <n v="0"/>
    <n v="0"/>
    <n v="11200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x v="2"/>
    <n v="4"/>
    <n v="100"/>
    <n v="400"/>
    <n v="28"/>
    <n v="11200"/>
    <n v="224"/>
    <n v="0"/>
    <n v="0"/>
    <n v="0"/>
    <n v="11200"/>
  </r>
  <r>
    <m/>
    <s v="Power Line 10mmsq"/>
    <m/>
    <s v="Power "/>
    <s v="Copper"/>
    <s v="Class 5"/>
    <x v="9"/>
    <s v="mm2"/>
    <s v="XL-LSZH"/>
    <s v="YES"/>
    <s v="90 C"/>
    <s v="0.6/1kV"/>
    <s v="NO"/>
    <s v="BK, BN, BU, GY"/>
    <s v="BK"/>
    <s v="5x10"/>
    <x v="6"/>
    <n v="5"/>
    <n v="120"/>
    <n v="600"/>
    <n v="28"/>
    <n v="16800"/>
    <n v="280"/>
    <n v="0"/>
    <n v="0"/>
    <n v="0"/>
    <n v="16800"/>
  </r>
  <r>
    <m/>
    <s v="Power Line 16mmsq"/>
    <m/>
    <s v="Power "/>
    <s v="Copper"/>
    <s v="Class 5"/>
    <x v="10"/>
    <s v="mm2"/>
    <s v="XL-LSZH"/>
    <s v="YES"/>
    <s v="90 C"/>
    <s v="0.6/1kV"/>
    <s v="NO"/>
    <s v="BK, BN, BU, GY"/>
    <s v="BK"/>
    <s v="5x16"/>
    <x v="6"/>
    <n v="10"/>
    <n v="170"/>
    <n v="1700"/>
    <n v="28"/>
    <n v="47600"/>
    <n v="560"/>
    <n v="0"/>
    <n v="0"/>
    <n v="0"/>
    <n v="47600"/>
  </r>
  <r>
    <m/>
    <s v="Power Line 25mmsq"/>
    <m/>
    <s v="Power "/>
    <s v="Copper"/>
    <s v="Class 5"/>
    <x v="11"/>
    <s v="mm2"/>
    <s v="XL-LSZH"/>
    <s v="YES"/>
    <s v="90 C"/>
    <s v="0.6/1kV"/>
    <s v="NO"/>
    <s v="BK, BN, BU, GY"/>
    <s v="BK"/>
    <s v="5x25"/>
    <x v="6"/>
    <n v="5"/>
    <n v="250"/>
    <n v="1250"/>
    <n v="28"/>
    <n v="35000"/>
    <n v="280"/>
    <n v="0"/>
    <n v="0"/>
    <n v="0"/>
    <n v="35000"/>
  </r>
  <r>
    <s v="Field Network Box"/>
    <s v="LB"/>
    <s v="LB 2014"/>
    <m/>
    <m/>
    <m/>
    <x v="0"/>
    <m/>
    <m/>
    <m/>
    <m/>
    <m/>
    <m/>
    <m/>
    <m/>
    <m/>
    <x v="0"/>
    <m/>
    <m/>
    <m/>
    <n v="152"/>
    <m/>
    <m/>
    <m/>
    <m/>
    <m/>
    <m/>
  </r>
  <r>
    <m/>
    <s v="Input Power (from LP)"/>
    <m/>
    <s v="Power "/>
    <s v="Copper"/>
    <s v="Class 5"/>
    <x v="12"/>
    <s v="mm2"/>
    <s v="XL-LSZH"/>
    <s v="YES"/>
    <s v="90 C"/>
    <s v="0.6/1kV"/>
    <s v="NO"/>
    <s v="BK, BN, BU, GY"/>
    <s v="BK"/>
    <s v="3x2.5"/>
    <x v="6"/>
    <n v="1"/>
    <n v="150"/>
    <n v="150"/>
    <n v="152"/>
    <n v="22800"/>
    <n v="304"/>
    <n v="0"/>
    <n v="0"/>
    <n v="0"/>
    <n v="22800"/>
  </r>
  <r>
    <m/>
    <s v="24V Supply to drive"/>
    <m/>
    <s v="Control"/>
    <s v="Copper"/>
    <s v="Class 5"/>
    <x v="13"/>
    <s v="mm2"/>
    <s v="XL-LSZH "/>
    <s v="YES"/>
    <s v="85 C"/>
    <s v="300V"/>
    <s v="NO"/>
    <s v="BU, BN"/>
    <s v="BK"/>
    <s v="2x1.5"/>
    <x v="7"/>
    <n v="4"/>
    <n v="80"/>
    <n v="320"/>
    <n v="152"/>
    <n v="48640"/>
    <n v="1216"/>
    <n v="0"/>
    <n v="0"/>
    <n v="0"/>
    <n v="48640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x v="2"/>
    <n v="2"/>
    <n v="100"/>
    <n v="200"/>
    <n v="152"/>
    <n v="30400"/>
    <n v="608"/>
    <n v="0"/>
    <n v="0"/>
    <n v="0"/>
    <n v="3040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5"/>
    <n v="4"/>
    <n v="80"/>
    <n v="320"/>
    <n v="152"/>
    <n v="48640"/>
    <n v="1216"/>
    <n v="0"/>
    <n v="0"/>
    <n v="0"/>
    <n v="48640"/>
  </r>
  <r>
    <s v="Field Network Box"/>
    <s v="LB with F-DI/DO (Hybrid System)"/>
    <s v="LB 2114"/>
    <m/>
    <m/>
    <m/>
    <x v="0"/>
    <m/>
    <m/>
    <m/>
    <m/>
    <m/>
    <m/>
    <m/>
    <m/>
    <m/>
    <x v="0"/>
    <m/>
    <m/>
    <m/>
    <n v="0"/>
    <m/>
    <m/>
    <m/>
    <m/>
    <m/>
    <m/>
  </r>
  <r>
    <m/>
    <s v="Input Power (from LP)"/>
    <m/>
    <s v="Power "/>
    <s v="Copper"/>
    <s v="Class 5"/>
    <x v="12"/>
    <s v="mm2"/>
    <s v="XL-LSZH"/>
    <s v="YES"/>
    <s v="90 C"/>
    <s v="0.6/1kV"/>
    <s v="NO"/>
    <s v="BK, BN, BU, GY"/>
    <s v="BK"/>
    <s v="3x2.5"/>
    <x v="6"/>
    <n v="1"/>
    <n v="150"/>
    <n v="150"/>
    <n v="0"/>
    <n v="0"/>
    <n v="0"/>
    <n v="0"/>
    <n v="0"/>
    <n v="0"/>
    <n v="0"/>
  </r>
  <r>
    <m/>
    <s v="24V Supply to drive"/>
    <m/>
    <s v="Control"/>
    <s v="Copper"/>
    <s v="Class 5"/>
    <x v="13"/>
    <s v="mm2"/>
    <s v="XL-LSZH "/>
    <s v="YES"/>
    <s v="85 C"/>
    <s v="300V"/>
    <s v="NO"/>
    <s v="BU, BN"/>
    <s v="BK"/>
    <s v="2x1.5"/>
    <x v="7"/>
    <n v="4"/>
    <n v="80"/>
    <n v="320"/>
    <n v="0"/>
    <n v="0"/>
    <n v="0"/>
    <n v="0"/>
    <n v="0"/>
    <n v="0"/>
    <n v="0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x v="2"/>
    <n v="2"/>
    <n v="100"/>
    <n v="200"/>
    <n v="0"/>
    <n v="0"/>
    <n v="0"/>
    <n v="0"/>
    <n v="0"/>
    <n v="0"/>
    <n v="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5"/>
    <n v="4"/>
    <n v="80"/>
    <n v="320"/>
    <n v="0"/>
    <n v="0"/>
    <n v="0"/>
    <n v="0"/>
    <n v="0"/>
    <n v="0"/>
    <n v="0"/>
  </r>
  <r>
    <s v="Emergency Stop Panel"/>
    <s v="EP"/>
    <s v="EP-006 / 004"/>
    <m/>
    <m/>
    <m/>
    <x v="0"/>
    <m/>
    <m/>
    <m/>
    <m/>
    <m/>
    <m/>
    <m/>
    <m/>
    <m/>
    <x v="0"/>
    <m/>
    <m/>
    <m/>
    <n v="1"/>
    <m/>
    <m/>
    <m/>
    <m/>
    <m/>
    <m/>
  </r>
  <r>
    <m/>
    <s v="UPS Input Power"/>
    <m/>
    <s v="Power "/>
    <s v="Copper"/>
    <s v="Class 5"/>
    <x v="14"/>
    <s v="mm2"/>
    <s v="XL-LSZH"/>
    <s v="YES"/>
    <s v="90 C"/>
    <s v="0.6/1kV"/>
    <s v="NO"/>
    <s v="BK, BN, BU, GY"/>
    <s v="BK"/>
    <s v="4x25"/>
    <x v="6"/>
    <n v="2"/>
    <n v="180"/>
    <n v="360"/>
    <n v="1"/>
    <n v="360"/>
    <n v="4"/>
    <n v="0"/>
    <n v="0"/>
    <n v="0"/>
    <n v="360"/>
  </r>
  <r>
    <m/>
    <s v="Earth Cable"/>
    <m/>
    <s v="Power "/>
    <s v="Copper"/>
    <s v="Class 2"/>
    <x v="15"/>
    <s v="mm2"/>
    <s v="XL-LSZH "/>
    <s v="YES"/>
    <s v="90 C"/>
    <s v="450/750V"/>
    <s v="YES"/>
    <s v="GNYE"/>
    <s v="GNYE"/>
    <s v="1x25"/>
    <x v="4"/>
    <n v="2"/>
    <n v="180"/>
    <n v="360"/>
    <n v="1"/>
    <n v="360"/>
    <n v="4"/>
    <m/>
    <m/>
    <m/>
    <n v="360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x v="2"/>
    <n v="2"/>
    <n v="180"/>
    <n v="360"/>
    <n v="1"/>
    <n v="360"/>
    <n v="4"/>
    <n v="0"/>
    <n v="0"/>
    <n v="0"/>
    <n v="360"/>
  </r>
  <r>
    <s v="Emergency Stop IO Box"/>
    <s v="EB"/>
    <s v="EB-063"/>
    <m/>
    <m/>
    <m/>
    <x v="0"/>
    <m/>
    <m/>
    <m/>
    <m/>
    <m/>
    <m/>
    <m/>
    <m/>
    <m/>
    <x v="0"/>
    <m/>
    <m/>
    <m/>
    <n v="6"/>
    <m/>
    <m/>
    <m/>
    <m/>
    <m/>
    <m/>
  </r>
  <r>
    <m/>
    <s v="UPS Input Power"/>
    <m/>
    <s v="Power "/>
    <s v="Copper"/>
    <s v="Class 5"/>
    <x v="16"/>
    <s v="mm2"/>
    <s v="XL-LSZH"/>
    <s v="YES"/>
    <s v="90 C"/>
    <s v="0.6/1kV"/>
    <s v="NO"/>
    <s v="BK, BU, GNYE"/>
    <s v="BK"/>
    <s v="3x4"/>
    <x v="6"/>
    <n v="1"/>
    <n v="100"/>
    <n v="100"/>
    <n v="6"/>
    <n v="600"/>
    <n v="12"/>
    <n v="0"/>
    <n v="0"/>
    <n v="0"/>
    <n v="600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x v="2"/>
    <n v="2"/>
    <n v="100"/>
    <n v="200"/>
    <n v="6"/>
    <n v="1200"/>
    <n v="24"/>
    <n v="0"/>
    <n v="0"/>
    <n v="0"/>
    <n v="1200"/>
  </r>
  <r>
    <s v="Emergency Stop Button"/>
    <s v="ES"/>
    <s v="ES / ESCI /  ESRT / ESP"/>
    <m/>
    <m/>
    <m/>
    <x v="0"/>
    <m/>
    <m/>
    <m/>
    <m/>
    <m/>
    <m/>
    <m/>
    <m/>
    <m/>
    <x v="0"/>
    <m/>
    <m/>
    <m/>
    <n v="136"/>
    <m/>
    <m/>
    <m/>
    <m/>
    <m/>
    <m/>
  </r>
  <r>
    <m/>
    <s v="ES Button"/>
    <m/>
    <s v="Control"/>
    <s v="Copper"/>
    <s v="Class 5"/>
    <x v="17"/>
    <s v="mm2"/>
    <s v="XL-LSZH "/>
    <s v="YES"/>
    <s v="70 C"/>
    <s v="300/500V"/>
    <s v="NO"/>
    <s v="black with numbering"/>
    <s v="GY"/>
    <s v="4x1.5"/>
    <x v="1"/>
    <n v="1"/>
    <n v="60"/>
    <n v="60"/>
    <n v="136"/>
    <n v="8160"/>
    <n v="272"/>
    <n v="0"/>
    <n v="0"/>
    <n v="0"/>
    <n v="8160"/>
  </r>
  <r>
    <s v="Check In Box"/>
    <s v="CIB"/>
    <s v="CP001 / CB001"/>
    <m/>
    <m/>
    <m/>
    <x v="0"/>
    <m/>
    <m/>
    <m/>
    <m/>
    <m/>
    <m/>
    <m/>
    <m/>
    <m/>
    <x v="0"/>
    <m/>
    <m/>
    <m/>
    <m/>
    <m/>
    <m/>
    <m/>
    <m/>
    <m/>
    <m/>
  </r>
  <r>
    <m/>
    <s v="Input Power"/>
    <m/>
    <s v="Power "/>
    <s v="Copper"/>
    <s v="Class 5"/>
    <x v="18"/>
    <s v="mm2"/>
    <s v="XL-LSZH"/>
    <s v="YES"/>
    <s v="90 C"/>
    <s v="0.6/1kV"/>
    <s v="NO"/>
    <s v="BK, BN, BU, GY"/>
    <s v="BK"/>
    <s v="5x6"/>
    <x v="6"/>
    <n v="1"/>
    <n v="30"/>
    <n v="30"/>
    <n v="0"/>
    <n v="0"/>
    <n v="0"/>
    <n v="0"/>
    <n v="0"/>
    <n v="0"/>
    <n v="0"/>
  </r>
  <r>
    <m/>
    <s v="Motor Cable"/>
    <m/>
    <s v="Power "/>
    <s v="Copper"/>
    <s v="Class 5"/>
    <x v="19"/>
    <s v="mm2"/>
    <s v="XL-LSZH"/>
    <s v="YES"/>
    <s v="90 C"/>
    <s v="0.6/1kV"/>
    <s v="NO"/>
    <s v="BK, BN, BU, GY"/>
    <s v="BK"/>
    <s v="5x1.5"/>
    <x v="6"/>
    <n v="1"/>
    <n v="5"/>
    <n v="5"/>
    <n v="0"/>
    <n v="0"/>
    <n v="0"/>
    <n v="0"/>
    <n v="0"/>
    <n v="0"/>
    <n v="0"/>
  </r>
  <r>
    <m/>
    <s v="Interface cable for  operator WS"/>
    <m/>
    <s v="Control"/>
    <s v="Copper"/>
    <s v="Class 5"/>
    <x v="20"/>
    <s v="mm2"/>
    <s v="XL-LSZH "/>
    <s v="YES"/>
    <s v="70 C"/>
    <s v="300/500V"/>
    <s v="NO"/>
    <s v="black with numbering"/>
    <s v="GY"/>
    <s v="18x1.5"/>
    <x v="1"/>
    <n v="1"/>
    <n v="10"/>
    <n v="10"/>
    <n v="0"/>
    <n v="0"/>
    <n v="0"/>
    <n v="0"/>
    <n v="0"/>
    <n v="0"/>
    <n v="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5"/>
    <n v="1"/>
    <n v="10"/>
    <n v="10"/>
    <n v="0"/>
    <n v="0"/>
    <n v="0"/>
    <n v="0"/>
    <n v="0"/>
    <n v="0"/>
    <n v="0"/>
  </r>
  <r>
    <s v="Special device Belt"/>
    <s v="Tilter / Smart T / Stacker / VSU / S conv / Lift"/>
    <s v="TrST / TrSMT / TrSS /_x000a_TrVSU / TrSC / TrL"/>
    <m/>
    <m/>
    <m/>
    <x v="0"/>
    <m/>
    <m/>
    <m/>
    <m/>
    <m/>
    <m/>
    <m/>
    <m/>
    <m/>
    <x v="0"/>
    <m/>
    <m/>
    <m/>
    <n v="29"/>
    <m/>
    <m/>
    <m/>
    <m/>
    <m/>
    <m/>
  </r>
  <r>
    <m/>
    <s v="Input Power"/>
    <m/>
    <s v="Power "/>
    <s v="Copper"/>
    <s v="Class 5"/>
    <x v="18"/>
    <s v="mm2"/>
    <s v="XL-LSZH"/>
    <s v="YES"/>
    <s v="90 C"/>
    <s v="0.6/1kV"/>
    <s v="NO"/>
    <s v="BK, BN, BU, GY"/>
    <s v="BK"/>
    <s v="5x6"/>
    <x v="6"/>
    <n v="1"/>
    <n v="80"/>
    <n v="80"/>
    <n v="29"/>
    <n v="2320"/>
    <n v="58"/>
    <n v="0"/>
    <n v="0"/>
    <n v="0"/>
    <n v="232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5"/>
    <n v="1"/>
    <n v="20"/>
    <n v="20"/>
    <n v="29"/>
    <n v="580"/>
    <n v="58"/>
    <n v="0"/>
    <n v="0"/>
    <n v="0"/>
    <n v="580"/>
  </r>
  <r>
    <s v="Identification System"/>
    <s v="Tray RFID System"/>
    <s v="TrRFID"/>
    <m/>
    <m/>
    <m/>
    <x v="0"/>
    <m/>
    <m/>
    <m/>
    <m/>
    <m/>
    <m/>
    <m/>
    <m/>
    <m/>
    <x v="0"/>
    <m/>
    <m/>
    <m/>
    <n v="191"/>
    <m/>
    <m/>
    <m/>
    <m/>
    <m/>
    <m/>
  </r>
  <r>
    <m/>
    <s v="Input power"/>
    <m/>
    <s v="Power "/>
    <s v="Copper"/>
    <s v="Class 5"/>
    <x v="12"/>
    <s v="mm2"/>
    <s v="XL-LSZH"/>
    <s v="YES"/>
    <s v="90 C"/>
    <s v="0.6/1kV"/>
    <s v="NO"/>
    <s v="BK, BN, BU, GY"/>
    <s v="BK"/>
    <s v="3x2.5"/>
    <x v="6"/>
    <n v="1"/>
    <n v="80"/>
    <n v="80"/>
    <n v="191"/>
    <n v="15280"/>
    <n v="382"/>
    <n v="0"/>
    <n v="0"/>
    <n v="0"/>
    <n v="1528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5"/>
    <n v="1"/>
    <n v="20"/>
    <n v="20"/>
    <n v="191"/>
    <n v="3820"/>
    <n v="382"/>
    <n v="0"/>
    <n v="0"/>
    <n v="0"/>
    <n v="38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s v="Main Power Distribution Panel"/>
    <s v="PDP"/>
    <s v="PDP"/>
    <m/>
    <m/>
    <m/>
    <x v="0"/>
    <m/>
    <m/>
    <m/>
    <m/>
    <m/>
    <m/>
    <m/>
    <m/>
    <m/>
    <x v="0"/>
    <m/>
    <m/>
    <m/>
    <n v="20"/>
    <m/>
    <m/>
    <m/>
    <m/>
    <m/>
    <m/>
  </r>
  <r>
    <m/>
    <s v="MDB H/W Interface to MEP"/>
    <m/>
    <s v="Control"/>
    <s v="Copper"/>
    <s v="Class 5"/>
    <x v="1"/>
    <s v="mm2"/>
    <s v="XL-LSZH "/>
    <s v="YES"/>
    <s v="70 C"/>
    <s v="300/500V"/>
    <s v="NO"/>
    <s v="black with numbering"/>
    <s v="GY"/>
    <s v="7x1.5"/>
    <x v="1"/>
    <n v="1"/>
    <n v="200"/>
    <n v="200"/>
    <n v="20"/>
    <n v="4000"/>
    <n v="40"/>
    <n v="0"/>
    <n v="0"/>
    <n v="0"/>
    <n v="4000"/>
  </r>
  <r>
    <m/>
    <s v="PN cable  from MFDU  to SCADA"/>
    <m/>
    <s v="Data"/>
    <s v="FO"/>
    <m/>
    <x v="2"/>
    <m/>
    <s v="LSZH"/>
    <s v="YES"/>
    <s v="70 C"/>
    <s v="NA"/>
    <s v="NO"/>
    <s v="NA"/>
    <s v="OG"/>
    <s v="Fiber (50/125/OM2)"/>
    <x v="2"/>
    <n v="2"/>
    <n v="200"/>
    <n v="200"/>
    <n v="20"/>
    <n v="4000"/>
    <n v="80"/>
    <n v="0"/>
    <n v="0"/>
    <n v="0"/>
    <n v="4000"/>
  </r>
  <r>
    <s v="Power Factor Compensation"/>
    <s v="PFC/ AHF"/>
    <s v="PFCPDP"/>
    <m/>
    <m/>
    <m/>
    <x v="0"/>
    <m/>
    <m/>
    <m/>
    <m/>
    <m/>
    <m/>
    <m/>
    <m/>
    <m/>
    <x v="0"/>
    <m/>
    <m/>
    <m/>
    <n v="0"/>
    <m/>
    <m/>
    <m/>
    <m/>
    <m/>
    <m/>
  </r>
  <r>
    <m/>
    <s v="PFC Pwr"/>
    <m/>
    <s v="Power "/>
    <s v="Copper"/>
    <s v="Class 2"/>
    <x v="3"/>
    <s v="mm2"/>
    <s v="XLPE/LSZH/SWA/LSZH"/>
    <s v="YES"/>
    <s v="90 C"/>
    <s v="0.6/1kV"/>
    <s v="NO"/>
    <s v="BK, BN, BU, GY"/>
    <s v="BK"/>
    <s v="4x185"/>
    <x v="3"/>
    <n v="1"/>
    <n v="10"/>
    <n v="10"/>
    <n v="0"/>
    <n v="0"/>
    <n v="0"/>
    <n v="0"/>
    <n v="0"/>
    <n v="0"/>
    <n v="0"/>
  </r>
  <r>
    <m/>
    <s v="PFC Pwr"/>
    <m/>
    <s v="Power "/>
    <s v="Copper"/>
    <s v="Class 2"/>
    <x v="4"/>
    <s v="mm2"/>
    <s v="XL-LSZH "/>
    <s v="YES"/>
    <s v="90 C"/>
    <s v="450/750V"/>
    <s v="YES"/>
    <s v="GNYE"/>
    <s v="GNYE"/>
    <s v="1x95"/>
    <x v="4"/>
    <n v="1"/>
    <n v="10"/>
    <n v="10"/>
    <n v="0"/>
    <n v="0"/>
    <n v="0"/>
    <n v="0"/>
    <n v="0"/>
    <n v="0"/>
    <n v="0"/>
  </r>
  <r>
    <m/>
    <s v="PFC  Cntr"/>
    <m/>
    <s v="Control"/>
    <s v="Copper"/>
    <s v="Class 5"/>
    <x v="1"/>
    <s v="mm2"/>
    <s v="XL-LSZH "/>
    <s v="YES"/>
    <s v="70 C"/>
    <s v="300/500V"/>
    <s v="NO"/>
    <s v="black with numbering"/>
    <s v="GY"/>
    <s v="7x1.5"/>
    <x v="1"/>
    <n v="1"/>
    <n v="10"/>
    <n v="10"/>
    <n v="0"/>
    <n v="0"/>
    <n v="0"/>
    <n v="0"/>
    <n v="0"/>
    <n v="0"/>
    <n v="0"/>
  </r>
  <r>
    <m/>
    <s v="1p CT feedback from MDP incomer section"/>
    <m/>
    <s v="Control"/>
    <s v="Copper"/>
    <s v="Class 5"/>
    <x v="5"/>
    <s v="mm2"/>
    <s v="XL-LSZH "/>
    <s v="YES"/>
    <s v="70 C"/>
    <s v="300/500V"/>
    <s v="NO"/>
    <s v="black with numbering"/>
    <s v="GY"/>
    <s v="2x1.5"/>
    <x v="1"/>
    <n v="1"/>
    <n v="10"/>
    <n v="10"/>
    <n v="0"/>
    <n v="0"/>
    <n v="0"/>
    <n v="0"/>
    <n v="0"/>
    <n v="0"/>
    <n v="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5"/>
    <n v="1"/>
    <n v="15"/>
    <n v="15"/>
    <n v="0"/>
    <n v="0"/>
    <n v="0"/>
    <n v="0"/>
    <n v="0"/>
    <n v="0"/>
    <n v="0"/>
  </r>
  <r>
    <s v="Local control and Distribution"/>
    <s v="LP w. 20 x Power Bus"/>
    <s v="LP-120 / LP-220"/>
    <m/>
    <m/>
    <m/>
    <x v="0"/>
    <m/>
    <m/>
    <m/>
    <m/>
    <m/>
    <m/>
    <m/>
    <m/>
    <m/>
    <x v="0"/>
    <m/>
    <m/>
    <m/>
    <n v="22"/>
    <m/>
    <m/>
    <m/>
    <m/>
    <m/>
    <m/>
  </r>
  <r>
    <m/>
    <s v="Input Current 400A"/>
    <m/>
    <s v="Power "/>
    <s v="Copper"/>
    <s v="Class 2"/>
    <x v="3"/>
    <s v="mm2"/>
    <s v="XLPE/LSZH/SWA/LSZH"/>
    <s v="YES"/>
    <s v="90 C"/>
    <s v="0.6/1kV"/>
    <s v="NO"/>
    <s v="BK, BN, BU, GY"/>
    <s v="BK"/>
    <s v="4x185"/>
    <x v="3"/>
    <n v="2"/>
    <n v="200"/>
    <n v="400"/>
    <n v="22"/>
    <n v="8800"/>
    <n v="88"/>
    <n v="1"/>
    <n v="8.7999999999999995E-2"/>
    <n v="44"/>
    <n v="8800.0879999999997"/>
  </r>
  <r>
    <m/>
    <s v="Input Current 630A"/>
    <m/>
    <s v="Power "/>
    <s v="Copper"/>
    <s v="Class 2"/>
    <x v="3"/>
    <s v="mm2"/>
    <s v="XLPE/LSZH/SWA/LSZH"/>
    <s v="YES"/>
    <s v="90 C"/>
    <s v="0.6/1kV"/>
    <s v="NO"/>
    <s v="BK, BN, BU, GY"/>
    <s v="BK"/>
    <s v="4x240"/>
    <x v="3"/>
    <n v="2"/>
    <n v="200"/>
    <n v="400"/>
    <n v="22"/>
    <n v="8800"/>
    <n v="88"/>
    <n v="0"/>
    <n v="0"/>
    <n v="0"/>
    <n v="8800"/>
  </r>
  <r>
    <m/>
    <s v="Earth Cable"/>
    <m/>
    <s v="Power "/>
    <s v="Copper"/>
    <s v="Class 2"/>
    <x v="7"/>
    <s v="mm2"/>
    <s v="XL-LSZH "/>
    <s v="YES"/>
    <s v="90 C"/>
    <s v="450/750V"/>
    <s v="YES"/>
    <s v="GNYE"/>
    <s v="GNYE"/>
    <s v="1x95"/>
    <x v="4"/>
    <n v="2"/>
    <n v="200"/>
    <n v="400"/>
    <n v="22"/>
    <n v="8800"/>
    <n v="88"/>
    <n v="0"/>
    <n v="0"/>
    <n v="0"/>
    <n v="8800"/>
  </r>
  <r>
    <m/>
    <s v="Earth Cable"/>
    <m/>
    <s v="Power "/>
    <s v="Copper"/>
    <s v="Class 2"/>
    <x v="8"/>
    <s v="mm2"/>
    <s v="XL-LSZH "/>
    <s v="YES"/>
    <s v="90 C"/>
    <s v="450/750V"/>
    <s v="YES"/>
    <s v="GNYE"/>
    <s v="GNYE"/>
    <s v="1x120"/>
    <x v="4"/>
    <n v="2"/>
    <n v="200"/>
    <n v="400"/>
    <n v="22"/>
    <n v="8800"/>
    <n v="88"/>
    <n v="0"/>
    <n v="0"/>
    <n v="0"/>
    <n v="8800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x v="2"/>
    <n v="4"/>
    <n v="100"/>
    <n v="400"/>
    <n v="22"/>
    <n v="8800"/>
    <n v="176"/>
    <n v="0"/>
    <n v="0"/>
    <n v="0"/>
    <n v="8800"/>
  </r>
  <r>
    <m/>
    <s v="Power Line 10mmsq"/>
    <m/>
    <s v="Power "/>
    <s v="Copper"/>
    <s v="Class 5"/>
    <x v="9"/>
    <s v="mm2"/>
    <s v="XL-LSZH"/>
    <s v="YES"/>
    <s v="90 C"/>
    <s v="0.6/1kV"/>
    <s v="NO"/>
    <s v="BK, BN, BU, GY"/>
    <s v="BK"/>
    <s v="5x10"/>
    <x v="6"/>
    <n v="5"/>
    <n v="120"/>
    <n v="600"/>
    <n v="22"/>
    <n v="13200"/>
    <n v="220"/>
    <n v="0"/>
    <n v="0"/>
    <n v="0"/>
    <n v="13200"/>
  </r>
  <r>
    <m/>
    <s v="Power Line 16mmsq"/>
    <m/>
    <s v="Power "/>
    <s v="Copper"/>
    <s v="Class 5"/>
    <x v="10"/>
    <s v="mm2"/>
    <s v="XL-LSZH"/>
    <s v="YES"/>
    <s v="90 C"/>
    <s v="0.6/1kV"/>
    <s v="NO"/>
    <s v="BK, BN, BU, GY"/>
    <s v="BK"/>
    <s v="5x16"/>
    <x v="6"/>
    <n v="10"/>
    <n v="170"/>
    <n v="1700"/>
    <n v="22"/>
    <n v="37400"/>
    <n v="440"/>
    <n v="0"/>
    <n v="0"/>
    <n v="0"/>
    <n v="37400"/>
  </r>
  <r>
    <m/>
    <s v="Power Line 25mmsq"/>
    <m/>
    <s v="Power "/>
    <s v="Copper"/>
    <s v="Class 5"/>
    <x v="11"/>
    <s v="mm2"/>
    <s v="XL-LSZH"/>
    <s v="YES"/>
    <s v="90 C"/>
    <s v="0.6/1kV"/>
    <s v="NO"/>
    <s v="BK, BN, BU, GY"/>
    <s v="BK"/>
    <s v="5x25"/>
    <x v="6"/>
    <n v="5"/>
    <n v="250"/>
    <n v="1250"/>
    <n v="22"/>
    <n v="27500"/>
    <n v="220"/>
    <n v="0"/>
    <n v="0"/>
    <n v="0"/>
    <n v="27500"/>
  </r>
  <r>
    <s v="Field Network Box"/>
    <s v="LB"/>
    <s v="LB 2014"/>
    <m/>
    <m/>
    <m/>
    <x v="0"/>
    <m/>
    <m/>
    <m/>
    <m/>
    <m/>
    <m/>
    <m/>
    <m/>
    <m/>
    <x v="0"/>
    <m/>
    <m/>
    <m/>
    <n v="122"/>
    <m/>
    <m/>
    <m/>
    <m/>
    <m/>
    <m/>
  </r>
  <r>
    <m/>
    <s v="Input Power (from LP)"/>
    <m/>
    <s v="Power "/>
    <s v="Copper"/>
    <s v="Class 5"/>
    <x v="12"/>
    <s v="mm2"/>
    <s v="XL-LSZH"/>
    <s v="YES"/>
    <s v="90 C"/>
    <s v="0.6/1kV"/>
    <s v="NO"/>
    <s v="BK, BN, BU, GY"/>
    <s v="BK"/>
    <s v="3x2.5"/>
    <x v="6"/>
    <n v="1"/>
    <n v="150"/>
    <n v="150"/>
    <n v="122"/>
    <n v="18300"/>
    <n v="244"/>
    <n v="0"/>
    <n v="0"/>
    <n v="0"/>
    <n v="18300"/>
  </r>
  <r>
    <m/>
    <s v="24V Supply to drive"/>
    <m/>
    <s v="Control"/>
    <s v="Copper"/>
    <s v="Class 5"/>
    <x v="13"/>
    <s v="mm2"/>
    <s v="XL-LSZH "/>
    <s v="YES"/>
    <s v="85 C"/>
    <s v="300V"/>
    <s v="NO"/>
    <s v="BU, BN"/>
    <s v="BK"/>
    <s v="2x1.5"/>
    <x v="7"/>
    <n v="4"/>
    <n v="80"/>
    <n v="320"/>
    <n v="122"/>
    <n v="39040"/>
    <n v="976"/>
    <n v="0"/>
    <n v="0"/>
    <n v="0"/>
    <n v="39040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x v="2"/>
    <n v="2"/>
    <n v="100"/>
    <n v="200"/>
    <n v="122"/>
    <n v="24400"/>
    <n v="488"/>
    <n v="0"/>
    <n v="0"/>
    <n v="0"/>
    <n v="2440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5"/>
    <n v="4"/>
    <n v="80"/>
    <n v="320"/>
    <n v="122"/>
    <n v="39040"/>
    <n v="976"/>
    <n v="0"/>
    <n v="0"/>
    <n v="0"/>
    <n v="39040"/>
  </r>
  <r>
    <s v="Field Network Box"/>
    <s v="LB with F-DI/DO (Hybrid System)"/>
    <s v="LB 2114"/>
    <m/>
    <m/>
    <m/>
    <x v="0"/>
    <m/>
    <m/>
    <m/>
    <m/>
    <m/>
    <m/>
    <m/>
    <m/>
    <m/>
    <x v="0"/>
    <m/>
    <m/>
    <m/>
    <m/>
    <m/>
    <m/>
    <m/>
    <m/>
    <m/>
    <m/>
  </r>
  <r>
    <m/>
    <s v="Input Power (from LP)"/>
    <m/>
    <s v="Power "/>
    <s v="Copper"/>
    <s v="Class 5"/>
    <x v="12"/>
    <s v="mm2"/>
    <s v="XL-LSZH"/>
    <s v="YES"/>
    <s v="90 C"/>
    <s v="0.6/1kV"/>
    <s v="NO"/>
    <s v="BK, BN, BU, GY"/>
    <s v="BK"/>
    <s v="3x2.5"/>
    <x v="6"/>
    <n v="1"/>
    <n v="150"/>
    <n v="150"/>
    <n v="0"/>
    <n v="0"/>
    <n v="0"/>
    <n v="0"/>
    <n v="0"/>
    <n v="0"/>
    <n v="0"/>
  </r>
  <r>
    <m/>
    <s v="24V Supply to drive"/>
    <m/>
    <s v="Control"/>
    <s v="Copper"/>
    <s v="Class 5"/>
    <x v="13"/>
    <s v="mm2"/>
    <s v="XL-LSZH "/>
    <s v="YES"/>
    <s v="85 C"/>
    <s v="300V"/>
    <s v="NO"/>
    <s v="BU, BN"/>
    <s v="BK"/>
    <s v="2x1.5"/>
    <x v="7"/>
    <n v="4"/>
    <n v="80"/>
    <n v="320"/>
    <n v="0"/>
    <n v="0"/>
    <n v="0"/>
    <n v="0"/>
    <n v="0"/>
    <n v="0"/>
    <n v="0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x v="2"/>
    <n v="2"/>
    <n v="100"/>
    <n v="200"/>
    <n v="0"/>
    <n v="0"/>
    <n v="0"/>
    <n v="0"/>
    <n v="0"/>
    <n v="0"/>
    <n v="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5"/>
    <n v="4"/>
    <n v="80"/>
    <n v="320"/>
    <n v="0"/>
    <n v="0"/>
    <n v="0"/>
    <n v="0"/>
    <n v="0"/>
    <n v="0"/>
    <n v="0"/>
  </r>
  <r>
    <s v="Emergency Stop Panel"/>
    <s v="EP"/>
    <s v="EP-006 / 004"/>
    <m/>
    <m/>
    <m/>
    <x v="0"/>
    <m/>
    <m/>
    <m/>
    <m/>
    <m/>
    <m/>
    <m/>
    <m/>
    <m/>
    <x v="0"/>
    <m/>
    <m/>
    <m/>
    <n v="2"/>
    <m/>
    <m/>
    <m/>
    <m/>
    <m/>
    <m/>
  </r>
  <r>
    <m/>
    <s v="UPS Input Power"/>
    <m/>
    <s v="Power "/>
    <s v="Copper"/>
    <s v="Class 5"/>
    <x v="14"/>
    <s v="mm2"/>
    <s v="XL-LSZH"/>
    <s v="YES"/>
    <s v="90 C"/>
    <s v="0.6/1kV"/>
    <s v="NO"/>
    <s v="BK, BN, BU, GY"/>
    <s v="BK"/>
    <s v="4x25"/>
    <x v="6"/>
    <n v="2"/>
    <n v="180"/>
    <n v="360"/>
    <n v="2"/>
    <n v="720"/>
    <n v="8"/>
    <n v="0"/>
    <n v="0"/>
    <n v="0"/>
    <n v="720"/>
  </r>
  <r>
    <m/>
    <s v="Earth Cable"/>
    <m/>
    <s v="Power "/>
    <s v="Copper"/>
    <s v="Class 2"/>
    <x v="15"/>
    <s v="mm2"/>
    <s v="XL-LSZH "/>
    <s v="YES"/>
    <s v="90 C"/>
    <s v="450/750V"/>
    <s v="YES"/>
    <s v="GNYE"/>
    <s v="GNYE"/>
    <s v="1x25"/>
    <x v="4"/>
    <n v="2"/>
    <n v="180"/>
    <n v="360"/>
    <n v="2"/>
    <n v="720"/>
    <n v="8"/>
    <m/>
    <m/>
    <m/>
    <n v="720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x v="2"/>
    <n v="2"/>
    <n v="180"/>
    <n v="360"/>
    <n v="2"/>
    <n v="720"/>
    <n v="8"/>
    <n v="0"/>
    <n v="0"/>
    <n v="0"/>
    <n v="720"/>
  </r>
  <r>
    <s v="Emergency Stop IO Box"/>
    <s v="EB"/>
    <s v="EB-063"/>
    <m/>
    <m/>
    <m/>
    <x v="0"/>
    <m/>
    <m/>
    <m/>
    <m/>
    <m/>
    <m/>
    <m/>
    <m/>
    <m/>
    <x v="0"/>
    <m/>
    <m/>
    <m/>
    <n v="24"/>
    <m/>
    <m/>
    <m/>
    <m/>
    <m/>
    <m/>
  </r>
  <r>
    <m/>
    <s v="UPS Input Power"/>
    <m/>
    <s v="Power "/>
    <s v="Copper"/>
    <s v="Class 5"/>
    <x v="16"/>
    <s v="mm2"/>
    <s v="XL-LSZH"/>
    <s v="YES"/>
    <s v="90 C"/>
    <s v="0.6/1kV"/>
    <s v="NO"/>
    <s v="BK, BU, GNYE"/>
    <s v="BK"/>
    <s v="3x4"/>
    <x v="6"/>
    <n v="1"/>
    <n v="100"/>
    <n v="100"/>
    <n v="24"/>
    <n v="2400"/>
    <n v="48"/>
    <n v="0"/>
    <n v="0"/>
    <n v="0"/>
    <n v="2400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x v="2"/>
    <n v="2"/>
    <n v="100"/>
    <n v="200"/>
    <n v="24"/>
    <n v="4800"/>
    <n v="96"/>
    <n v="0"/>
    <n v="0"/>
    <n v="0"/>
    <n v="4800"/>
  </r>
  <r>
    <s v="Emergency Stop Button"/>
    <s v="ES"/>
    <s v="ES / ESCI /  ESRT / ESP"/>
    <m/>
    <m/>
    <m/>
    <x v="0"/>
    <m/>
    <m/>
    <m/>
    <m/>
    <m/>
    <m/>
    <m/>
    <m/>
    <m/>
    <x v="0"/>
    <m/>
    <m/>
    <m/>
    <n v="597"/>
    <m/>
    <m/>
    <m/>
    <m/>
    <m/>
    <m/>
  </r>
  <r>
    <m/>
    <s v="ES Button"/>
    <m/>
    <s v="Control"/>
    <s v="Copper"/>
    <s v="Class 5"/>
    <x v="17"/>
    <s v="mm2"/>
    <s v="XL-LSZH "/>
    <s v="YES"/>
    <s v="70 C"/>
    <s v="300/500V"/>
    <s v="NO"/>
    <s v="black with numbering"/>
    <s v="GY"/>
    <s v="4x1.5"/>
    <x v="1"/>
    <n v="1"/>
    <n v="60"/>
    <n v="60"/>
    <n v="597"/>
    <n v="35820"/>
    <n v="1194"/>
    <n v="0"/>
    <n v="0"/>
    <n v="0"/>
    <n v="35820"/>
  </r>
  <r>
    <s v="Check In Box"/>
    <s v="CIB"/>
    <s v="CP001 / CB001"/>
    <m/>
    <m/>
    <m/>
    <x v="0"/>
    <m/>
    <m/>
    <m/>
    <m/>
    <m/>
    <m/>
    <m/>
    <m/>
    <m/>
    <x v="0"/>
    <m/>
    <m/>
    <m/>
    <m/>
    <m/>
    <m/>
    <m/>
    <m/>
    <m/>
    <m/>
  </r>
  <r>
    <m/>
    <s v="Input Power"/>
    <m/>
    <s v="Power "/>
    <s v="Copper"/>
    <s v="Class 5"/>
    <x v="18"/>
    <s v="mm2"/>
    <s v="XL-LSZH"/>
    <s v="YES"/>
    <s v="90 C"/>
    <s v="0.6/1kV"/>
    <s v="NO"/>
    <s v="BK, BN, BU, GY"/>
    <s v="BK"/>
    <s v="5x6"/>
    <x v="6"/>
    <n v="1"/>
    <n v="30"/>
    <n v="30"/>
    <n v="0"/>
    <n v="0"/>
    <n v="0"/>
    <n v="0"/>
    <n v="0"/>
    <n v="0"/>
    <n v="0"/>
  </r>
  <r>
    <m/>
    <s v="Motor Cable"/>
    <m/>
    <s v="Power "/>
    <s v="Copper"/>
    <s v="Class 5"/>
    <x v="19"/>
    <s v="mm2"/>
    <s v="XL-LSZH"/>
    <s v="YES"/>
    <s v="90 C"/>
    <s v="0.6/1kV"/>
    <s v="NO"/>
    <s v="BK, BN, BU, GY"/>
    <s v="BK"/>
    <s v="5x1.5"/>
    <x v="6"/>
    <n v="1"/>
    <n v="5"/>
    <n v="5"/>
    <n v="0"/>
    <n v="0"/>
    <n v="0"/>
    <n v="0"/>
    <n v="0"/>
    <n v="0"/>
    <n v="0"/>
  </r>
  <r>
    <m/>
    <s v="Interface cable for  operator WS"/>
    <m/>
    <s v="Control"/>
    <s v="Copper"/>
    <s v="Class 5"/>
    <x v="20"/>
    <s v="mm2"/>
    <s v="XL-LSZH "/>
    <s v="YES"/>
    <s v="70 C"/>
    <s v="300/500V"/>
    <s v="NO"/>
    <s v="black with numbering"/>
    <s v="GY"/>
    <s v="18x1.5"/>
    <x v="1"/>
    <n v="1"/>
    <n v="10"/>
    <n v="10"/>
    <n v="0"/>
    <n v="0"/>
    <n v="0"/>
    <n v="0"/>
    <n v="0"/>
    <n v="0"/>
    <n v="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5"/>
    <n v="1"/>
    <n v="10"/>
    <n v="10"/>
    <n v="0"/>
    <n v="0"/>
    <n v="0"/>
    <n v="0"/>
    <n v="0"/>
    <n v="0"/>
    <n v="0"/>
  </r>
  <r>
    <s v="Special device Belt"/>
    <s v="VSU / S conv / Lift / HSD / Plough / Tilter"/>
    <s v="BtVSU / BtSC / BtL /_x000a_BtHD / BtPD / BtST"/>
    <m/>
    <m/>
    <m/>
    <x v="0"/>
    <m/>
    <m/>
    <m/>
    <m/>
    <m/>
    <m/>
    <m/>
    <m/>
    <m/>
    <x v="0"/>
    <m/>
    <m/>
    <m/>
    <n v="2"/>
    <m/>
    <m/>
    <m/>
    <m/>
    <m/>
    <m/>
  </r>
  <r>
    <m/>
    <s v="Input Power"/>
    <m/>
    <s v="Power "/>
    <s v="Copper"/>
    <s v="Class 5"/>
    <x v="18"/>
    <s v="mm2"/>
    <s v="XL-LSZH"/>
    <s v="YES"/>
    <s v="90 C"/>
    <s v="0.6/1kV"/>
    <s v="NO"/>
    <s v="BK, BN, BU, GY"/>
    <s v="BK"/>
    <s v="5x6"/>
    <x v="6"/>
    <n v="1"/>
    <n v="80"/>
    <n v="80"/>
    <n v="2"/>
    <n v="160"/>
    <n v="4"/>
    <n v="0"/>
    <n v="0"/>
    <n v="0"/>
    <n v="16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5"/>
    <n v="1"/>
    <n v="20"/>
    <n v="20"/>
    <n v="2"/>
    <n v="40"/>
    <n v="4"/>
    <n v="0"/>
    <n v="0"/>
    <n v="0"/>
    <n v="40"/>
  </r>
  <r>
    <s v="Identification System"/>
    <s v="ATR Laser / ATR Camera"/>
    <s v="ATR - L1, L2, L3 /_x000a_ATR-C1, C2,C3/ ATR-R1-ATR-R2"/>
    <m/>
    <m/>
    <m/>
    <x v="0"/>
    <m/>
    <m/>
    <m/>
    <m/>
    <m/>
    <m/>
    <m/>
    <m/>
    <m/>
    <x v="0"/>
    <m/>
    <m/>
    <m/>
    <m/>
    <m/>
    <m/>
    <m/>
    <m/>
    <m/>
    <m/>
  </r>
  <r>
    <m/>
    <s v="Input power"/>
    <m/>
    <s v="Power "/>
    <s v="Copper"/>
    <s v="Class 5"/>
    <x v="12"/>
    <s v="mm2"/>
    <s v="XL-LSZH"/>
    <s v="YES"/>
    <s v="90 C"/>
    <s v="0.6/1kV"/>
    <s v="NO"/>
    <s v="BK, BN, BU, GY"/>
    <s v="BK"/>
    <s v="3x2.5"/>
    <x v="6"/>
    <n v="1"/>
    <n v="80"/>
    <n v="80"/>
    <n v="0"/>
    <n v="0"/>
    <n v="0"/>
    <n v="0"/>
    <n v="0"/>
    <n v="0"/>
    <n v="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5"/>
    <n v="1"/>
    <n v="20"/>
    <n v="20"/>
    <n v="0"/>
    <n v="0"/>
    <n v="0"/>
    <n v="0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s v="Main Power Distribution Panel"/>
    <s v="PDP"/>
    <m/>
    <m/>
    <m/>
    <m/>
    <x v="0"/>
    <m/>
    <m/>
    <m/>
    <m/>
    <m/>
    <m/>
    <m/>
    <m/>
    <m/>
    <x v="0"/>
    <m/>
    <m/>
    <m/>
    <m/>
    <m/>
    <m/>
    <m/>
    <m/>
    <m/>
    <m/>
  </r>
  <r>
    <m/>
    <s v="MDB H/W Interface to MEP"/>
    <m/>
    <s v="Control"/>
    <s v="Copper"/>
    <s v="Class 5"/>
    <x v="1"/>
    <s v="mm2"/>
    <s v="XL-LSZH "/>
    <s v="YES"/>
    <s v="70 C"/>
    <s v="300/500V"/>
    <s v="NO"/>
    <s v="black with numbering"/>
    <s v="GY"/>
    <s v="7x1.5"/>
    <x v="1"/>
    <n v="1"/>
    <n v="200"/>
    <n v="200"/>
    <n v="0"/>
    <n v="0"/>
    <n v="0"/>
    <n v="0"/>
    <n v="0"/>
    <n v="0"/>
    <n v="0"/>
  </r>
  <r>
    <m/>
    <s v="PN cable  from MFDU  to SCADA"/>
    <m/>
    <s v="Data"/>
    <s v="FO"/>
    <m/>
    <x v="2"/>
    <m/>
    <s v="LSZH"/>
    <s v="YES"/>
    <s v="70 C"/>
    <s v="NA"/>
    <s v="NO"/>
    <s v="NA"/>
    <s v="OG"/>
    <s v="Fiber (50/125/OM2)"/>
    <x v="2"/>
    <n v="2"/>
    <n v="100"/>
    <n v="200"/>
    <n v="0"/>
    <n v="0"/>
    <n v="0"/>
    <n v="0"/>
    <n v="0"/>
    <n v="0"/>
    <n v="0"/>
  </r>
  <r>
    <s v="Power Factor Compensation"/>
    <s v="PFC/ AHF"/>
    <m/>
    <m/>
    <m/>
    <m/>
    <x v="0"/>
    <m/>
    <m/>
    <m/>
    <m/>
    <m/>
    <m/>
    <m/>
    <m/>
    <m/>
    <x v="0"/>
    <m/>
    <m/>
    <m/>
    <m/>
    <m/>
    <m/>
    <m/>
    <m/>
    <m/>
    <m/>
  </r>
  <r>
    <m/>
    <s v="PFC Pwr"/>
    <m/>
    <s v="Power "/>
    <s v="Copper"/>
    <s v="Class 2"/>
    <x v="3"/>
    <s v="mm2"/>
    <s v="XLPE/LSZH/SWA/LSZH"/>
    <s v="YES"/>
    <s v="90 C"/>
    <s v="0.6/1kV"/>
    <s v="NO"/>
    <s v="BK, BN, BU, GY"/>
    <s v="BK"/>
    <s v="4x185"/>
    <x v="3"/>
    <n v="1"/>
    <n v="10"/>
    <n v="10"/>
    <n v="0"/>
    <n v="0"/>
    <n v="0"/>
    <n v="0"/>
    <n v="0"/>
    <n v="0"/>
    <n v="0"/>
  </r>
  <r>
    <m/>
    <s v="PFC Pwr"/>
    <m/>
    <s v="Power "/>
    <s v="Copper"/>
    <s v="Class 2"/>
    <x v="4"/>
    <s v="mm2"/>
    <s v="XL-LSZH "/>
    <s v="YES"/>
    <s v="90 C"/>
    <s v="450/750V"/>
    <s v="YES"/>
    <s v="GNYE"/>
    <s v="GNYE"/>
    <s v="1x95"/>
    <x v="4"/>
    <n v="1"/>
    <n v="10"/>
    <n v="10"/>
    <n v="0"/>
    <n v="0"/>
    <n v="0"/>
    <n v="0"/>
    <n v="0"/>
    <n v="0"/>
    <n v="0"/>
  </r>
  <r>
    <m/>
    <s v="PFC  Cntr"/>
    <m/>
    <s v="Control"/>
    <s v="Copper"/>
    <s v="Class 5"/>
    <x v="1"/>
    <s v="mm2"/>
    <s v="XL-LSZH "/>
    <s v="YES"/>
    <s v="70 C"/>
    <s v="300/500V"/>
    <s v="NO"/>
    <s v="black with numbering"/>
    <s v="GY"/>
    <s v="7x1.5"/>
    <x v="1"/>
    <n v="1"/>
    <n v="10"/>
    <n v="10"/>
    <n v="0"/>
    <n v="0"/>
    <n v="0"/>
    <n v="0"/>
    <n v="0"/>
    <n v="0"/>
    <n v="0"/>
  </r>
  <r>
    <m/>
    <s v="1p CT feedback from MDP incomer section"/>
    <m/>
    <s v="Control"/>
    <s v="Copper"/>
    <s v="Class 5"/>
    <x v="5"/>
    <s v="mm2"/>
    <s v="XL-LSZH "/>
    <s v="YES"/>
    <s v="70 C"/>
    <s v="300/500V"/>
    <s v="NO"/>
    <s v="black with numbering"/>
    <s v="GY"/>
    <s v="2x1.5"/>
    <x v="5"/>
    <n v="1"/>
    <n v="10"/>
    <n v="10"/>
    <n v="0"/>
    <n v="0"/>
    <n v="0"/>
    <n v="0"/>
    <n v="0"/>
    <n v="0"/>
    <n v="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6"/>
    <n v="1"/>
    <n v="15"/>
    <n v="15"/>
    <n v="0"/>
    <n v="0"/>
    <n v="0"/>
    <n v="0"/>
    <n v="0"/>
    <n v="0"/>
    <n v="0"/>
  </r>
  <r>
    <s v="SMDB"/>
    <s v="LP"/>
    <s v="LP-020 / 021"/>
    <m/>
    <m/>
    <m/>
    <x v="0"/>
    <m/>
    <m/>
    <m/>
    <m/>
    <m/>
    <m/>
    <m/>
    <m/>
    <m/>
    <x v="0"/>
    <m/>
    <m/>
    <m/>
    <m/>
    <m/>
    <m/>
    <m/>
    <m/>
    <m/>
    <m/>
  </r>
  <r>
    <m/>
    <s v="Input Current 400A"/>
    <m/>
    <s v="Power "/>
    <s v="Copper"/>
    <s v="Class 2"/>
    <x v="3"/>
    <s v="mm2"/>
    <s v="XLPE/LSZH/SWA/LSZH"/>
    <s v="YES"/>
    <s v="90 C"/>
    <s v="0.6/1kV"/>
    <s v="NO"/>
    <s v="BK, BN, BU, GY"/>
    <s v="BK"/>
    <s v="4x185"/>
    <x v="3"/>
    <n v="2"/>
    <n v="200"/>
    <n v="400"/>
    <n v="10"/>
    <n v="4"/>
    <n v="40"/>
    <n v="1"/>
    <n v="0.04"/>
    <n v="20"/>
    <n v="4.04"/>
  </r>
  <r>
    <m/>
    <s v="Input Current 630A"/>
    <m/>
    <s v="Power "/>
    <s v="Copper"/>
    <s v="Class 2"/>
    <x v="3"/>
    <s v="mm2"/>
    <s v="XLPE/LSZH/SWA/LSZH"/>
    <s v="YES"/>
    <s v="90 C"/>
    <s v="0.6/1kV"/>
    <s v="NO"/>
    <s v="BK, BN, BU, GY"/>
    <s v="BK"/>
    <s v="4x240"/>
    <x v="3"/>
    <n v="2"/>
    <n v="200"/>
    <n v="400"/>
    <n v="10"/>
    <n v="4"/>
    <n v="40"/>
    <n v="0"/>
    <n v="0"/>
    <n v="0"/>
    <n v="4"/>
  </r>
  <r>
    <m/>
    <s v="Earth Cable"/>
    <m/>
    <s v="Power "/>
    <s v="Copper"/>
    <s v="Class 2"/>
    <x v="4"/>
    <s v="mm2"/>
    <s v="XL-LSZH "/>
    <s v="YES"/>
    <s v="90 C"/>
    <s v="450/750V"/>
    <s v="YES"/>
    <s v="GNYE"/>
    <s v="GNYE"/>
    <s v="1x95"/>
    <x v="4"/>
    <n v="2"/>
    <n v="200"/>
    <n v="400"/>
    <n v="10"/>
    <n v="4"/>
    <n v="40"/>
    <n v="0"/>
    <n v="0"/>
    <n v="0"/>
    <n v="4"/>
  </r>
  <r>
    <m/>
    <s v="Earth Cable"/>
    <m/>
    <s v="Power "/>
    <s v="Copper"/>
    <s v="Class 2"/>
    <x v="7"/>
    <s v="mm2"/>
    <s v="XL-LSZH "/>
    <s v="YES"/>
    <s v="90 C"/>
    <s v="450/750V"/>
    <s v="YES"/>
    <s v="GNYE"/>
    <s v="GNYE"/>
    <s v="1x120"/>
    <x v="4"/>
    <n v="2"/>
    <n v="200"/>
    <n v="400"/>
    <n v="10"/>
    <n v="4"/>
    <n v="40"/>
    <n v="0"/>
    <n v="0"/>
    <n v="0"/>
    <n v="4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x v="2"/>
    <n v="2"/>
    <n v="100"/>
    <n v="200"/>
    <n v="10"/>
    <n v="2"/>
    <n v="40"/>
    <n v="0"/>
    <n v="0"/>
    <n v="0"/>
    <n v="2"/>
  </r>
  <r>
    <s v="Final Distribution Board"/>
    <s v="PM"/>
    <s v="PM-005"/>
    <m/>
    <m/>
    <m/>
    <x v="0"/>
    <m/>
    <m/>
    <m/>
    <m/>
    <m/>
    <m/>
    <m/>
    <m/>
    <m/>
    <x v="0"/>
    <m/>
    <m/>
    <m/>
    <m/>
    <m/>
    <m/>
    <m/>
    <m/>
    <m/>
    <m/>
  </r>
  <r>
    <m/>
    <s v="Input power"/>
    <m/>
    <s v="Power "/>
    <s v="Copper"/>
    <s v="Class 5"/>
    <x v="8"/>
    <s v="mm2"/>
    <s v="XL-LSZH"/>
    <s v="YES"/>
    <s v="90 C"/>
    <s v="0.6/1kV"/>
    <s v="NO"/>
    <s v="BK, BN, BU, GY"/>
    <s v="BK"/>
    <s v="4x25"/>
    <x v="7"/>
    <n v="2"/>
    <n v="130"/>
    <n v="260"/>
    <n v="100"/>
    <n v="26"/>
    <n v="400"/>
    <n v="0"/>
    <n v="0"/>
    <n v="0"/>
    <n v="26"/>
  </r>
  <r>
    <m/>
    <s v="Earth Cable"/>
    <m/>
    <s v="Power "/>
    <s v="Copper"/>
    <s v="Class 2"/>
    <x v="9"/>
    <s v="mm2"/>
    <s v="XL-LSZH "/>
    <s v="YES"/>
    <s v="90 C"/>
    <s v="450/750V"/>
    <s v="YES"/>
    <s v="GNYE"/>
    <s v="GNYE"/>
    <s v="1x25"/>
    <x v="4"/>
    <n v="1"/>
    <n v="130"/>
    <n v="130"/>
    <n v="0"/>
    <n v="0"/>
    <n v="0"/>
    <n v="0"/>
    <n v="0"/>
    <n v="0"/>
    <n v="0"/>
  </r>
  <r>
    <m/>
    <s v="Power Line"/>
    <m/>
    <s v="Power "/>
    <s v="Copper"/>
    <s v="Class 5"/>
    <x v="10"/>
    <s v="mm2"/>
    <s v="XL-LSZH"/>
    <s v="YES"/>
    <s v="90 C"/>
    <s v="0.6/1kV"/>
    <s v="NO"/>
    <s v="BK, BN, BU, GY"/>
    <s v="BK"/>
    <s v="5x6"/>
    <x v="7"/>
    <n v="4"/>
    <n v="80"/>
    <n v="320"/>
    <n v="0"/>
    <n v="0"/>
    <n v="0"/>
    <n v="0"/>
    <n v="0"/>
    <n v="0"/>
    <n v="0"/>
  </r>
  <r>
    <m/>
    <s v="Power Line"/>
    <m/>
    <s v="Power "/>
    <s v="Copper"/>
    <s v="Class 5"/>
    <x v="11"/>
    <s v="mm2"/>
    <s v="XL-LSZH"/>
    <s v="YES"/>
    <s v="90 C"/>
    <s v="0.6/1kV"/>
    <s v="NO"/>
    <s v="BK, BN, BU, GY"/>
    <s v="BK"/>
    <s v="5x10"/>
    <x v="7"/>
    <n v="4"/>
    <n v="180"/>
    <n v="720"/>
    <n v="0"/>
    <n v="0"/>
    <n v="0"/>
    <n v="0"/>
    <n v="0"/>
    <n v="0"/>
    <n v="0"/>
  </r>
  <r>
    <m/>
    <s v="24V Supply to drive"/>
    <m/>
    <s v="Control"/>
    <s v="Copper"/>
    <s v="Class 5"/>
    <x v="12"/>
    <s v="mm2"/>
    <s v="XL-LSZH "/>
    <s v="YES"/>
    <s v="70 C"/>
    <s v="300/500V"/>
    <s v="NO"/>
    <s v="black with numbering"/>
    <s v="GY"/>
    <s v="4x1.5"/>
    <x v="5"/>
    <n v="4"/>
    <n v="80"/>
    <n v="320"/>
    <n v="0"/>
    <n v="0"/>
    <n v="0"/>
    <n v="0"/>
    <n v="0"/>
    <n v="0"/>
    <n v="0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x v="2"/>
    <n v="2"/>
    <n v="150"/>
    <n v="300"/>
    <n v="0"/>
    <n v="0"/>
    <n v="0"/>
    <n v="0"/>
    <n v="0"/>
    <n v="0"/>
    <n v="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6"/>
    <n v="2"/>
    <n v="120"/>
    <n v="240"/>
    <n v="0"/>
    <n v="0"/>
    <n v="0"/>
    <n v="0"/>
    <n v="0"/>
    <n v="0"/>
    <n v="0"/>
  </r>
  <r>
    <s v="Emergency Stop Control Board"/>
    <s v="EP"/>
    <s v="EP-006 / 004"/>
    <m/>
    <m/>
    <m/>
    <x v="0"/>
    <m/>
    <m/>
    <m/>
    <m/>
    <m/>
    <m/>
    <m/>
    <m/>
    <m/>
    <x v="0"/>
    <m/>
    <m/>
    <m/>
    <m/>
    <m/>
    <m/>
    <m/>
    <m/>
    <m/>
    <m/>
  </r>
  <r>
    <m/>
    <s v="UPS Input Power"/>
    <m/>
    <s v="Power "/>
    <s v="Copper"/>
    <s v="Class 5"/>
    <x v="8"/>
    <s v="mm2"/>
    <s v="XL-LSZH"/>
    <s v="YES"/>
    <s v="90 C"/>
    <s v="0.6/1kV"/>
    <s v="NO"/>
    <s v="BK, BN, BU, GY"/>
    <s v="BK"/>
    <s v="4x25"/>
    <x v="7"/>
    <n v="2"/>
    <n v="180"/>
    <n v="360"/>
    <n v="0"/>
    <n v="0"/>
    <n v="0"/>
    <n v="0"/>
    <n v="0"/>
    <n v="0"/>
    <n v="0"/>
  </r>
  <r>
    <m/>
    <s v="Earth Cable"/>
    <m/>
    <s v="Power "/>
    <s v="Copper"/>
    <s v="Class 2"/>
    <x v="9"/>
    <s v="mm2"/>
    <s v="XL-LSZH "/>
    <s v="YES"/>
    <s v="90 C"/>
    <s v="450/750V"/>
    <s v="YES"/>
    <s v="GNYE"/>
    <s v="GNYE"/>
    <s v="1x25"/>
    <x v="4"/>
    <n v="2"/>
    <n v="180"/>
    <n v="360"/>
    <m/>
    <m/>
    <m/>
    <m/>
    <m/>
    <m/>
    <n v="0"/>
  </r>
  <r>
    <m/>
    <s v="PROFINET Fiber Ring"/>
    <m/>
    <s v="Data"/>
    <s v="FO"/>
    <m/>
    <x v="2"/>
    <m/>
    <s v="LSZH"/>
    <s v="YES"/>
    <s v="70 C"/>
    <s v="NA"/>
    <s v="NO"/>
    <s v="NA"/>
    <s v="OG"/>
    <s v="Fiber (50/125/OM2)"/>
    <x v="2"/>
    <n v="2"/>
    <n v="180"/>
    <n v="360"/>
    <n v="0"/>
    <n v="0"/>
    <n v="0"/>
    <n v="0"/>
    <n v="0"/>
    <n v="0"/>
    <n v="0"/>
  </r>
  <r>
    <s v="Emergency Stop Box"/>
    <s v="EB"/>
    <s v="EB-032"/>
    <m/>
    <m/>
    <m/>
    <x v="0"/>
    <m/>
    <m/>
    <m/>
    <m/>
    <m/>
    <m/>
    <m/>
    <m/>
    <m/>
    <x v="0"/>
    <m/>
    <m/>
    <m/>
    <m/>
    <m/>
    <m/>
    <m/>
    <m/>
    <m/>
    <m/>
  </r>
  <r>
    <m/>
    <s v="UPS Input Power"/>
    <m/>
    <s v="Power "/>
    <s v="Copper"/>
    <s v="Class 5"/>
    <x v="13"/>
    <s v="mm2"/>
    <s v="XL-LSZH"/>
    <s v="YES"/>
    <s v="90 C"/>
    <s v="0.6/1kV"/>
    <s v="NO"/>
    <s v="BK, BU, GNYE"/>
    <s v="BK"/>
    <s v="3x4"/>
    <x v="7"/>
    <n v="1"/>
    <n v="100"/>
    <n v="100"/>
    <n v="0"/>
    <n v="0"/>
    <n v="0"/>
    <n v="0"/>
    <n v="0"/>
    <n v="0"/>
    <n v="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6"/>
    <n v="1"/>
    <n v="90"/>
    <n v="90"/>
    <n v="0"/>
    <n v="0"/>
    <n v="0"/>
    <n v="0"/>
    <n v="0"/>
    <n v="0"/>
    <n v="0"/>
  </r>
  <r>
    <s v="Emergency Stop Button"/>
    <s v="ES"/>
    <m/>
    <m/>
    <m/>
    <m/>
    <x v="0"/>
    <m/>
    <m/>
    <m/>
    <m/>
    <m/>
    <m/>
    <m/>
    <m/>
    <m/>
    <x v="0"/>
    <m/>
    <m/>
    <m/>
    <m/>
    <m/>
    <m/>
    <m/>
    <m/>
    <m/>
    <m/>
  </r>
  <r>
    <m/>
    <s v="ES Button"/>
    <m/>
    <s v="Control"/>
    <s v="Copper"/>
    <s v="Class 5"/>
    <x v="5"/>
    <s v="mm2"/>
    <s v="XL-LSZH "/>
    <s v="YES"/>
    <s v="70 C"/>
    <s v="300/500V"/>
    <s v="NO"/>
    <s v="black with numbering"/>
    <s v="GY"/>
    <s v="2x1.5"/>
    <x v="5"/>
    <n v="1"/>
    <n v="60"/>
    <n v="60"/>
    <n v="0"/>
    <n v="0"/>
    <n v="0"/>
    <n v="0"/>
    <n v="0"/>
    <n v="0"/>
    <n v="0"/>
  </r>
  <r>
    <s v="Check In Box"/>
    <s v="CIB"/>
    <m/>
    <m/>
    <m/>
    <m/>
    <x v="0"/>
    <m/>
    <m/>
    <m/>
    <m/>
    <m/>
    <m/>
    <m/>
    <m/>
    <m/>
    <x v="0"/>
    <m/>
    <m/>
    <m/>
    <m/>
    <m/>
    <m/>
    <m/>
    <m/>
    <m/>
    <m/>
  </r>
  <r>
    <m/>
    <s v="Input power"/>
    <m/>
    <s v="Power "/>
    <s v="Copper"/>
    <s v="Class 5"/>
    <x v="10"/>
    <s v="mm2"/>
    <s v="XL-LSZH"/>
    <s v="YES"/>
    <s v="90 C"/>
    <s v="0.6/1kV"/>
    <s v="NO"/>
    <s v="BK, BN, BU, GY"/>
    <s v="BK"/>
    <s v="5x6"/>
    <x v="7"/>
    <n v="1"/>
    <n v="30"/>
    <n v="30"/>
    <n v="0"/>
    <n v="0"/>
    <n v="0"/>
    <n v="0"/>
    <n v="0"/>
    <n v="0"/>
    <n v="0"/>
  </r>
  <r>
    <m/>
    <s v="Motor Cable"/>
    <m/>
    <s v="Power "/>
    <s v="Copper"/>
    <s v="Class 5"/>
    <x v="14"/>
    <s v="mm2"/>
    <s v="XL-LSZH"/>
    <s v="YES"/>
    <s v="90 C"/>
    <s v="0.6/1kV"/>
    <s v="NO"/>
    <s v="BK, BN, BU, GY"/>
    <s v="BK"/>
    <s v="5x1.5"/>
    <x v="7"/>
    <n v="1"/>
    <n v="5"/>
    <n v="5"/>
    <n v="0"/>
    <n v="0"/>
    <n v="0"/>
    <n v="0"/>
    <n v="0"/>
    <n v="0"/>
    <n v="0"/>
  </r>
  <r>
    <m/>
    <s v="Interface cable for  operator WS"/>
    <m/>
    <s v="Control"/>
    <s v="Copper"/>
    <s v="Class 5"/>
    <x v="15"/>
    <s v="mm2"/>
    <s v="XL-LSZH "/>
    <s v="YES"/>
    <s v="70 C"/>
    <s v="300/500V"/>
    <s v="NO"/>
    <s v="black with numbering"/>
    <s v="GY"/>
    <s v="18x1.5"/>
    <x v="5"/>
    <n v="1"/>
    <n v="10"/>
    <n v="10"/>
    <n v="0"/>
    <n v="0"/>
    <n v="0"/>
    <n v="0"/>
    <n v="0"/>
    <n v="0"/>
    <n v="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6"/>
    <n v="1"/>
    <n v="10"/>
    <n v="10"/>
    <n v="0"/>
    <n v="0"/>
    <n v="0"/>
    <n v="0"/>
    <n v="0"/>
    <n v="0"/>
    <n v="0"/>
  </r>
  <r>
    <s v="Special device"/>
    <s v="VSU/ LCB/ S conv"/>
    <m/>
    <m/>
    <m/>
    <m/>
    <x v="0"/>
    <m/>
    <m/>
    <m/>
    <m/>
    <m/>
    <m/>
    <m/>
    <m/>
    <m/>
    <x v="0"/>
    <m/>
    <m/>
    <m/>
    <m/>
    <m/>
    <m/>
    <m/>
    <m/>
    <m/>
    <m/>
  </r>
  <r>
    <m/>
    <s v="Input power"/>
    <m/>
    <s v="Power "/>
    <s v="Copper"/>
    <s v="Class 5"/>
    <x v="10"/>
    <s v="mm2"/>
    <s v="XL-LSZH"/>
    <s v="YES"/>
    <s v="90 C"/>
    <s v="0.6/1kV"/>
    <s v="NO"/>
    <s v="BK, BN, BU, GY"/>
    <s v="BK"/>
    <s v="5x6"/>
    <x v="7"/>
    <n v="4"/>
    <n v="80"/>
    <n v="320"/>
    <n v="0"/>
    <n v="0"/>
    <n v="0"/>
    <n v="0"/>
    <n v="0"/>
    <n v="0"/>
    <n v="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6"/>
    <n v="4"/>
    <n v="20"/>
    <n v="80"/>
    <n v="0"/>
    <n v="0"/>
    <n v="0"/>
    <n v="0"/>
    <n v="0"/>
    <n v="0"/>
    <n v="0"/>
  </r>
  <r>
    <s v="ATR"/>
    <s v="ATR"/>
    <m/>
    <m/>
    <m/>
    <m/>
    <x v="0"/>
    <m/>
    <m/>
    <m/>
    <m/>
    <m/>
    <m/>
    <m/>
    <m/>
    <m/>
    <x v="0"/>
    <m/>
    <m/>
    <m/>
    <m/>
    <m/>
    <m/>
    <m/>
    <m/>
    <m/>
    <m/>
  </r>
  <r>
    <m/>
    <s v="Input power"/>
    <m/>
    <s v="Power "/>
    <s v="Copper"/>
    <s v="Class 5"/>
    <x v="16"/>
    <s v="mm2"/>
    <s v="XL-LSZH"/>
    <s v="YES"/>
    <s v="90 C"/>
    <s v="0.6/1kV"/>
    <s v="NO"/>
    <s v="BK, BN, BU, GY"/>
    <s v="BK"/>
    <s v="3x2.5"/>
    <x v="7"/>
    <n v="4"/>
    <n v="80"/>
    <n v="320"/>
    <n v="0"/>
    <n v="0"/>
    <n v="0"/>
    <n v="0"/>
    <n v="0"/>
    <n v="0"/>
    <n v="0"/>
  </r>
  <r>
    <m/>
    <s v="PROFINET Fast Connect Field Bus"/>
    <m/>
    <s v="Data"/>
    <s v="Copper"/>
    <s v="Type C"/>
    <x v="6"/>
    <m/>
    <s v="XL-LSZH "/>
    <s v="YES"/>
    <s v="70 C"/>
    <s v="NA"/>
    <s v="NO"/>
    <s v="WH, YE, BU, OG"/>
    <s v="GN"/>
    <s v="2x2 Copper"/>
    <x v="6"/>
    <n v="4"/>
    <n v="20"/>
    <n v="80"/>
    <n v="0"/>
    <n v="0"/>
    <n v="0"/>
    <n v="0"/>
    <n v="0"/>
    <n v="0"/>
    <n v="0"/>
  </r>
  <r>
    <m/>
    <m/>
    <m/>
    <m/>
    <m/>
    <m/>
    <x v="0"/>
    <m/>
    <m/>
    <m/>
    <m/>
    <m/>
    <m/>
    <m/>
    <m/>
    <m/>
    <x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2BEFA3-F486-4E58-AF33-A5C29E582948}" name="PivotTable1" cacheId="6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compact="0" compactData="0" gridDropZones="1" multipleFieldFilters="0">
  <location ref="B4:D23" firstHeaderRow="2" firstDataRow="2" firstDataCol="2"/>
  <pivotFields count="27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23">
        <item x="6"/>
        <item x="20"/>
        <item m="1" x="21"/>
        <item m="1" x="22"/>
        <item x="4"/>
        <item x="5"/>
        <item x="13"/>
        <item x="12"/>
        <item x="16"/>
        <item x="17"/>
        <item x="3"/>
        <item x="14"/>
        <item x="19"/>
        <item x="9"/>
        <item x="10"/>
        <item x="11"/>
        <item x="18"/>
        <item x="1"/>
        <item x="2"/>
        <item h="1" x="0"/>
        <item h="1" x="7"/>
        <item h="1" x="8"/>
        <item h="1" x="1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9">
        <item x="3"/>
        <item x="6"/>
        <item x="1"/>
        <item x="4"/>
        <item x="7"/>
        <item x="5"/>
        <item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6"/>
  </rowFields>
  <rowItems count="18">
    <i>
      <x/>
      <x v="5"/>
    </i>
    <i>
      <x v="1"/>
      <x v="2"/>
    </i>
    <i>
      <x v="4"/>
      <x v="3"/>
    </i>
    <i>
      <x v="5"/>
      <x v="2"/>
    </i>
    <i>
      <x v="6"/>
      <x v="4"/>
    </i>
    <i>
      <x v="7"/>
      <x v="1"/>
    </i>
    <i>
      <x v="8"/>
      <x v="1"/>
    </i>
    <i>
      <x v="9"/>
      <x v="2"/>
    </i>
    <i>
      <x v="10"/>
      <x/>
    </i>
    <i>
      <x v="11"/>
      <x v="1"/>
    </i>
    <i>
      <x v="12"/>
      <x v="1"/>
    </i>
    <i>
      <x v="13"/>
      <x v="1"/>
    </i>
    <i>
      <x v="14"/>
      <x v="1"/>
    </i>
    <i>
      <x v="15"/>
      <x v="1"/>
    </i>
    <i>
      <x v="16"/>
      <x v="1"/>
    </i>
    <i>
      <x v="17"/>
      <x v="2"/>
    </i>
    <i>
      <x v="18"/>
      <x v="6"/>
    </i>
    <i t="grand">
      <x/>
    </i>
  </rowItems>
  <colItems count="1">
    <i/>
  </colItems>
  <dataFields count="1">
    <dataField name="Summe von BHS Area 1 ENDS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FAFAD-257A-403D-8BA0-AE69A132A034}" name="PivotTable4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A45" firstHeaderRow="1" firstDataRow="1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22">
        <item x="6"/>
        <item x="20"/>
        <item x="8"/>
        <item x="15"/>
        <item x="4"/>
        <item x="7"/>
        <item x="5"/>
        <item x="13"/>
        <item x="12"/>
        <item x="16"/>
        <item x="17"/>
        <item x="3"/>
        <item x="14"/>
        <item x="19"/>
        <item x="9"/>
        <item x="10"/>
        <item x="11"/>
        <item x="18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3"/>
        <item x="5"/>
        <item x="1"/>
        <item x="4"/>
        <item x="2"/>
        <item x="0"/>
        <item t="default"/>
      </items>
    </pivotField>
  </pivotFields>
  <rowFields count="2">
    <field x="6"/>
    <field x="27"/>
  </rowFields>
  <rowItems count="44">
    <i>
      <x/>
    </i>
    <i r="1">
      <x v="3"/>
    </i>
    <i>
      <x v="1"/>
    </i>
    <i r="1">
      <x v="2"/>
    </i>
    <i>
      <x v="2"/>
    </i>
    <i r="1">
      <x v="1"/>
    </i>
    <i>
      <x v="3"/>
    </i>
    <i r="1">
      <x v="1"/>
    </i>
    <i>
      <x v="4"/>
    </i>
    <i r="1">
      <x/>
    </i>
    <i>
      <x v="5"/>
    </i>
    <i r="1">
      <x v="1"/>
    </i>
    <i>
      <x v="6"/>
    </i>
    <i r="1">
      <x v="2"/>
    </i>
    <i>
      <x v="7"/>
    </i>
    <i r="1">
      <x v="2"/>
    </i>
    <i>
      <x v="8"/>
    </i>
    <i r="1">
      <x/>
    </i>
    <i>
      <x v="9"/>
    </i>
    <i r="1">
      <x/>
    </i>
    <i>
      <x v="10"/>
    </i>
    <i r="1">
      <x v="2"/>
    </i>
    <i>
      <x v="11"/>
    </i>
    <i r="1">
      <x/>
    </i>
    <i>
      <x v="12"/>
    </i>
    <i r="1">
      <x/>
    </i>
    <i>
      <x v="13"/>
    </i>
    <i r="1">
      <x/>
    </i>
    <i>
      <x v="14"/>
    </i>
    <i r="1">
      <x/>
    </i>
    <i>
      <x v="15"/>
    </i>
    <i r="1">
      <x/>
    </i>
    <i>
      <x v="16"/>
    </i>
    <i r="1">
      <x/>
    </i>
    <i>
      <x v="17"/>
    </i>
    <i r="1">
      <x/>
    </i>
    <i>
      <x v="18"/>
    </i>
    <i r="1">
      <x v="2"/>
    </i>
    <i>
      <x v="19"/>
    </i>
    <i r="1">
      <x v="4"/>
    </i>
    <i>
      <x v="20"/>
    </i>
    <i r="1">
      <x/>
    </i>
    <i r="1">
      <x v="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7826B1-1B68-4F83-95F7-FA1564770CA5}" name="PivotTable1" cacheId="5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compact="0" compactData="0" gridDropZones="1" multipleFieldFilters="0">
  <location ref="B4:D23" firstHeaderRow="2" firstDataRow="2" firstDataCol="2"/>
  <pivotFields count="27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23">
        <item x="6"/>
        <item x="20"/>
        <item m="1" x="21"/>
        <item m="1" x="22"/>
        <item x="4"/>
        <item x="5"/>
        <item x="13"/>
        <item x="12"/>
        <item x="16"/>
        <item x="17"/>
        <item x="3"/>
        <item x="14"/>
        <item x="19"/>
        <item x="9"/>
        <item x="10"/>
        <item x="11"/>
        <item x="18"/>
        <item x="1"/>
        <item x="2"/>
        <item h="1" x="0"/>
        <item h="1" x="7"/>
        <item h="1" x="8"/>
        <item h="1" x="1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9">
        <item x="3"/>
        <item x="6"/>
        <item x="1"/>
        <item x="4"/>
        <item x="7"/>
        <item x="5"/>
        <item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6"/>
  </rowFields>
  <rowItems count="18">
    <i>
      <x/>
      <x v="5"/>
    </i>
    <i>
      <x v="1"/>
      <x v="2"/>
    </i>
    <i>
      <x v="4"/>
      <x v="3"/>
    </i>
    <i>
      <x v="5"/>
      <x v="2"/>
    </i>
    <i>
      <x v="6"/>
      <x v="4"/>
    </i>
    <i>
      <x v="7"/>
      <x v="1"/>
    </i>
    <i>
      <x v="8"/>
      <x v="1"/>
    </i>
    <i>
      <x v="9"/>
      <x v="2"/>
    </i>
    <i>
      <x v="10"/>
      <x/>
    </i>
    <i>
      <x v="11"/>
      <x v="1"/>
    </i>
    <i>
      <x v="12"/>
      <x v="1"/>
    </i>
    <i>
      <x v="13"/>
      <x v="1"/>
    </i>
    <i>
      <x v="14"/>
      <x v="1"/>
    </i>
    <i>
      <x v="15"/>
      <x v="1"/>
    </i>
    <i>
      <x v="16"/>
      <x v="1"/>
    </i>
    <i>
      <x v="17"/>
      <x v="2"/>
    </i>
    <i>
      <x v="18"/>
      <x v="6"/>
    </i>
    <i t="grand">
      <x/>
    </i>
  </rowItems>
  <colItems count="1">
    <i/>
  </colItems>
  <dataFields count="1">
    <dataField name="Summe von BHS Area 1 ENDS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A3:E21" firstHeaderRow="0" firstDataRow="1" firstDataCol="2"/>
  <pivotFields count="27"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Row" compact="0" outline="0" subtotalTop="0" showAll="0" defaultSubtotal="0">
      <items count="18">
        <item x="6"/>
        <item x="15"/>
        <item x="7"/>
        <item x="9"/>
        <item x="4"/>
        <item x="5"/>
        <item m="1" x="17"/>
        <item x="13"/>
        <item x="12"/>
        <item x="3"/>
        <item x="8"/>
        <item x="14"/>
        <item x="11"/>
        <item x="10"/>
        <item x="1"/>
        <item x="2"/>
        <item x="0"/>
        <item x="16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 defaultSubtotal="0"/>
    <pivotField axis="axisRow" compact="0" outline="0" subtotalTop="0" showAll="0">
      <items count="17">
        <item m="1" x="10"/>
        <item m="1" x="15"/>
        <item m="1" x="13"/>
        <item m="1" x="9"/>
        <item m="1" x="11"/>
        <item m="1" x="12"/>
        <item m="1" x="14"/>
        <item m="1" x="8"/>
        <item x="0"/>
        <item x="5"/>
        <item x="2"/>
        <item x="3"/>
        <item x="4"/>
        <item x="1"/>
        <item x="7"/>
        <item x="6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dataField="1" compact="0" outline="0" subtotalTop="0" showAll="0"/>
  </pivotFields>
  <rowFields count="2">
    <field x="6"/>
    <field x="16"/>
  </rowFields>
  <rowItems count="18">
    <i>
      <x/>
      <x v="15"/>
    </i>
    <i>
      <x v="1"/>
      <x v="9"/>
    </i>
    <i>
      <x v="2"/>
      <x v="12"/>
    </i>
    <i>
      <x v="3"/>
      <x v="12"/>
    </i>
    <i>
      <x v="4"/>
      <x v="12"/>
    </i>
    <i>
      <x v="5"/>
      <x v="9"/>
    </i>
    <i>
      <x v="7"/>
      <x v="14"/>
    </i>
    <i>
      <x v="8"/>
      <x v="9"/>
    </i>
    <i>
      <x v="9"/>
      <x v="11"/>
    </i>
    <i>
      <x v="10"/>
      <x v="14"/>
    </i>
    <i>
      <x v="11"/>
      <x v="14"/>
    </i>
    <i>
      <x v="12"/>
      <x v="14"/>
    </i>
    <i>
      <x v="13"/>
      <x v="14"/>
    </i>
    <i>
      <x v="14"/>
      <x v="13"/>
    </i>
    <i>
      <x v="15"/>
      <x v="10"/>
    </i>
    <i>
      <x v="16"/>
      <x v="8"/>
    </i>
    <i>
      <x v="17"/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Grand Total  [km]" fld="26" baseField="2" baseItem="0"/>
    <dataField name="Sum of BHS Area 1 ENDS" fld="22" baseField="3" baseItem="0"/>
    <dataField name="Sum of BHS Area 2 ENDS" fld="2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3" dT="2022-09-07T07:54:15.69" personId="{EFA94A31-FBED-47B3-AF7A-7601F4B4B7C8}" id="{4331B59C-F4BC-427E-9E81-F9D1556756CC}">
    <text>PN CU might be too less with 90m till each EB. Need to consider FO (in a ring topology?) for EP to EB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.xml"/><Relationship Id="rId5" Type="http://schemas.openxmlformats.org/officeDocument/2006/relationships/image" Target="../media/image12.emf"/><Relationship Id="rId10" Type="http://schemas.openxmlformats.org/officeDocument/2006/relationships/comments" Target="../comments2.xml"/><Relationship Id="rId4" Type="http://schemas.openxmlformats.org/officeDocument/2006/relationships/control" Target="../activeX/activeX3.xml"/><Relationship Id="rId9" Type="http://schemas.openxmlformats.org/officeDocument/2006/relationships/image" Target="../media/image14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.xml"/><Relationship Id="rId5" Type="http://schemas.openxmlformats.org/officeDocument/2006/relationships/image" Target="../media/image15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5" Type="http://schemas.openxmlformats.org/officeDocument/2006/relationships/image" Target="../media/image17.emf"/><Relationship Id="rId10" Type="http://schemas.openxmlformats.org/officeDocument/2006/relationships/comments" Target="../comments4.xml"/><Relationship Id="rId4" Type="http://schemas.openxmlformats.org/officeDocument/2006/relationships/control" Target="../activeX/activeX8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A8445-35BB-4A41-8EC8-A80D98893DC2}">
  <sheetPr codeName="Sheet2"/>
  <dimension ref="A1:A22"/>
  <sheetViews>
    <sheetView workbookViewId="0">
      <selection activeCell="AE17" sqref="AE17"/>
    </sheetView>
  </sheetViews>
  <sheetFormatPr defaultColWidth="9.109375" defaultRowHeight="14.4"/>
  <cols>
    <col min="1" max="1" width="77.33203125" customWidth="1"/>
    <col min="2" max="2" width="11.6640625" customWidth="1"/>
  </cols>
  <sheetData>
    <row r="1" spans="1:1" ht="18">
      <c r="A1" s="4" t="s">
        <v>0</v>
      </c>
    </row>
    <row r="2" spans="1:1" ht="18">
      <c r="A2" s="5"/>
    </row>
    <row r="3" spans="1:1">
      <c r="A3" s="6" t="s">
        <v>1</v>
      </c>
    </row>
    <row r="4" spans="1:1" ht="26.4" customHeight="1">
      <c r="A4" s="6" t="s">
        <v>2</v>
      </c>
    </row>
    <row r="5" spans="1:1" ht="282" customHeight="1"/>
    <row r="7" spans="1:1">
      <c r="A7" s="6" t="s">
        <v>3</v>
      </c>
    </row>
    <row r="8" spans="1:1">
      <c r="A8" s="6" t="s">
        <v>4</v>
      </c>
    </row>
    <row r="9" spans="1:1">
      <c r="A9" s="6" t="s">
        <v>5</v>
      </c>
    </row>
    <row r="10" spans="1:1">
      <c r="A10" s="6" t="s">
        <v>6</v>
      </c>
    </row>
    <row r="11" spans="1:1" ht="28.8">
      <c r="A11" s="6" t="s">
        <v>7</v>
      </c>
    </row>
    <row r="12" spans="1:1" ht="28.8">
      <c r="A12" s="6" t="s">
        <v>8</v>
      </c>
    </row>
    <row r="13" spans="1:1">
      <c r="A13" s="6"/>
    </row>
    <row r="14" spans="1:1">
      <c r="A14" s="6" t="s">
        <v>9</v>
      </c>
    </row>
    <row r="15" spans="1:1">
      <c r="A15" s="6" t="s">
        <v>10</v>
      </c>
    </row>
    <row r="16" spans="1:1">
      <c r="A16" s="6" t="s">
        <v>11</v>
      </c>
    </row>
    <row r="17" spans="1:1">
      <c r="A17" s="6" t="s">
        <v>12</v>
      </c>
    </row>
    <row r="18" spans="1:1">
      <c r="A18" s="6" t="s">
        <v>13</v>
      </c>
    </row>
    <row r="19" spans="1:1">
      <c r="A19" s="6" t="s">
        <v>14</v>
      </c>
    </row>
    <row r="20" spans="1:1">
      <c r="A20" s="6" t="s">
        <v>15</v>
      </c>
    </row>
    <row r="21" spans="1:1" ht="28.8">
      <c r="A21" s="6" t="s">
        <v>16</v>
      </c>
    </row>
    <row r="22" spans="1:1" ht="28.8">
      <c r="A22" s="6" t="s">
        <v>17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C34F-F160-4BC4-94B2-235C5AA947F0}">
  <sheetPr codeName="Sheet4"/>
  <dimension ref="B4:D23"/>
  <sheetViews>
    <sheetView zoomScale="85" zoomScaleNormal="85" workbookViewId="0">
      <selection activeCell="C7" sqref="C6:C24"/>
    </sheetView>
  </sheetViews>
  <sheetFormatPr defaultColWidth="9.109375" defaultRowHeight="14.4"/>
  <cols>
    <col min="1" max="1" width="8.33203125" customWidth="1"/>
    <col min="2" max="2" width="31.5546875" bestFit="1" customWidth="1"/>
    <col min="3" max="3" width="150.44140625" bestFit="1" customWidth="1"/>
    <col min="4" max="4" width="5.44140625" bestFit="1" customWidth="1"/>
    <col min="5" max="5" width="27" bestFit="1" customWidth="1"/>
  </cols>
  <sheetData>
    <row r="4" spans="2:4">
      <c r="B4" s="3" t="s">
        <v>171</v>
      </c>
    </row>
    <row r="5" spans="2:4">
      <c r="B5" s="3" t="s">
        <v>32</v>
      </c>
      <c r="C5" s="3" t="s">
        <v>21</v>
      </c>
      <c r="D5" t="s">
        <v>206</v>
      </c>
    </row>
    <row r="6" spans="2:4">
      <c r="B6" t="s">
        <v>36</v>
      </c>
      <c r="C6" t="s">
        <v>37</v>
      </c>
      <c r="D6">
        <v>980</v>
      </c>
    </row>
    <row r="7" spans="2:4">
      <c r="B7" t="s">
        <v>31</v>
      </c>
      <c r="C7" t="s">
        <v>54</v>
      </c>
      <c r="D7">
        <v>0</v>
      </c>
    </row>
    <row r="8" spans="2:4">
      <c r="B8" t="s">
        <v>42</v>
      </c>
      <c r="C8" t="s">
        <v>40</v>
      </c>
      <c r="D8">
        <v>0</v>
      </c>
    </row>
    <row r="9" spans="2:4">
      <c r="B9" t="s">
        <v>43</v>
      </c>
      <c r="C9" t="s">
        <v>54</v>
      </c>
      <c r="D9">
        <v>0</v>
      </c>
    </row>
    <row r="10" spans="2:4">
      <c r="B10" t="s">
        <v>162</v>
      </c>
      <c r="C10" t="s">
        <v>165</v>
      </c>
      <c r="D10">
        <v>976</v>
      </c>
    </row>
    <row r="11" spans="2:4">
      <c r="B11" t="s">
        <v>58</v>
      </c>
      <c r="C11" t="s">
        <v>45</v>
      </c>
      <c r="D11">
        <v>244</v>
      </c>
    </row>
    <row r="12" spans="2:4">
      <c r="B12" t="s">
        <v>44</v>
      </c>
      <c r="C12" t="s">
        <v>45</v>
      </c>
      <c r="D12">
        <v>48</v>
      </c>
    </row>
    <row r="13" spans="2:4">
      <c r="B13" t="s">
        <v>46</v>
      </c>
      <c r="C13" t="s">
        <v>54</v>
      </c>
      <c r="D13">
        <v>1194</v>
      </c>
    </row>
    <row r="14" spans="2:4">
      <c r="B14" t="s">
        <v>47</v>
      </c>
      <c r="C14" t="s">
        <v>48</v>
      </c>
      <c r="D14">
        <v>176</v>
      </c>
    </row>
    <row r="15" spans="2:4">
      <c r="B15" t="s">
        <v>49</v>
      </c>
      <c r="C15" t="s">
        <v>45</v>
      </c>
      <c r="D15">
        <v>8</v>
      </c>
    </row>
    <row r="16" spans="2:4">
      <c r="B16" t="s">
        <v>50</v>
      </c>
      <c r="C16" t="s">
        <v>45</v>
      </c>
      <c r="D16">
        <v>0</v>
      </c>
    </row>
    <row r="17" spans="2:4">
      <c r="B17" t="s">
        <v>51</v>
      </c>
      <c r="C17" t="s">
        <v>45</v>
      </c>
      <c r="D17">
        <v>220</v>
      </c>
    </row>
    <row r="18" spans="2:4">
      <c r="B18" t="s">
        <v>158</v>
      </c>
      <c r="C18" t="s">
        <v>45</v>
      </c>
      <c r="D18">
        <v>440</v>
      </c>
    </row>
    <row r="19" spans="2:4">
      <c r="B19" t="s">
        <v>159</v>
      </c>
      <c r="C19" t="s">
        <v>45</v>
      </c>
      <c r="D19">
        <v>220</v>
      </c>
    </row>
    <row r="20" spans="2:4">
      <c r="B20" t="s">
        <v>52</v>
      </c>
      <c r="C20" t="s">
        <v>45</v>
      </c>
      <c r="D20">
        <v>4</v>
      </c>
    </row>
    <row r="21" spans="2:4">
      <c r="B21" t="s">
        <v>53</v>
      </c>
      <c r="C21" t="s">
        <v>54</v>
      </c>
      <c r="D21">
        <v>40</v>
      </c>
    </row>
    <row r="22" spans="2:4">
      <c r="B22" t="s">
        <v>55</v>
      </c>
      <c r="C22" t="s">
        <v>56</v>
      </c>
      <c r="D22">
        <v>848</v>
      </c>
    </row>
    <row r="23" spans="2:4">
      <c r="B23" t="s">
        <v>59</v>
      </c>
      <c r="D23">
        <v>5398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BEF7-E5BB-4985-9D70-C6FA770A18D9}">
  <sheetPr codeName="Sheet1"/>
  <dimension ref="A1:AB132"/>
  <sheetViews>
    <sheetView tabSelected="1" zoomScale="80" zoomScaleNormal="80" workbookViewId="0">
      <pane xSplit="4" ySplit="12" topLeftCell="P25" activePane="bottomRight" state="frozen"/>
      <selection activeCell="A10" sqref="A10"/>
      <selection pane="topRight" activeCell="A10" sqref="A10"/>
      <selection pane="bottomLeft" activeCell="A10" sqref="A10"/>
      <selection pane="bottomRight" activeCell="U137" sqref="U137"/>
    </sheetView>
  </sheetViews>
  <sheetFormatPr defaultColWidth="9.109375" defaultRowHeight="14.4" outlineLevelCol="1"/>
  <cols>
    <col min="1" max="1" width="11.33203125" customWidth="1"/>
    <col min="2" max="2" width="31.6640625" customWidth="1"/>
    <col min="3" max="3" width="28" customWidth="1"/>
    <col min="4" max="4" width="11.5546875" hidden="1" customWidth="1"/>
    <col min="5" max="5" width="11.5546875" style="39" hidden="1" customWidth="1" outlineLevel="1"/>
    <col min="6" max="6" width="14.33203125" style="39" hidden="1" customWidth="1" outlineLevel="1"/>
    <col min="7" max="7" width="33.6640625" hidden="1" customWidth="1" outlineLevel="1"/>
    <col min="8" max="15" width="11.5546875" hidden="1" customWidth="1" outlineLevel="1"/>
    <col min="16" max="16" width="11.5546875" customWidth="1" collapsed="1"/>
    <col min="17" max="17" width="6.44140625" style="28" customWidth="1"/>
    <col min="18" max="18" width="6.44140625" customWidth="1"/>
    <col min="19" max="19" width="20.88671875" customWidth="1"/>
    <col min="20" max="20" width="11.5546875" customWidth="1"/>
    <col min="21" max="21" width="19.5546875" customWidth="1"/>
    <col min="22" max="22" width="20" customWidth="1"/>
    <col min="23" max="23" width="17.109375" customWidth="1"/>
    <col min="24" max="24" width="8.6640625" customWidth="1" outlineLevel="1"/>
    <col min="25" max="25" width="9.33203125" customWidth="1" outlineLevel="1"/>
    <col min="26" max="26" width="11.5546875" customWidth="1" outlineLevel="1"/>
    <col min="27" max="27" width="15.6640625" customWidth="1"/>
    <col min="28" max="28" width="26" style="39" hidden="1" customWidth="1"/>
    <col min="29" max="29" width="152.5546875" bestFit="1" customWidth="1"/>
    <col min="30" max="30" width="152" bestFit="1" customWidth="1"/>
    <col min="31" max="31" width="167.88671875" customWidth="1"/>
    <col min="32" max="32" width="204.5546875" bestFit="1" customWidth="1"/>
    <col min="33" max="33" width="71.6640625" bestFit="1" customWidth="1"/>
    <col min="34" max="34" width="9.5546875" bestFit="1" customWidth="1"/>
    <col min="35" max="35" width="36.44140625" bestFit="1" customWidth="1"/>
    <col min="36" max="36" width="36.88671875" bestFit="1" customWidth="1"/>
    <col min="37" max="37" width="37.33203125" bestFit="1" customWidth="1"/>
  </cols>
  <sheetData>
    <row r="1" spans="1:28" ht="55.2" customHeight="1"/>
    <row r="2" spans="1:28" ht="33.6">
      <c r="A2" s="44" t="s">
        <v>182</v>
      </c>
      <c r="Q2"/>
      <c r="S2" s="103"/>
      <c r="U2" s="62" t="s">
        <v>172</v>
      </c>
    </row>
    <row r="3" spans="1:28" hidden="1">
      <c r="B3" s="46"/>
      <c r="Q3"/>
    </row>
    <row r="4" spans="1:28" hidden="1">
      <c r="B4" s="46"/>
      <c r="E4" s="38" t="s">
        <v>153</v>
      </c>
      <c r="Q4"/>
    </row>
    <row r="5" spans="1:28" hidden="1">
      <c r="B5" s="50"/>
      <c r="E5" s="38">
        <v>0</v>
      </c>
      <c r="Q5"/>
    </row>
    <row r="6" spans="1:28" hidden="1">
      <c r="B6" s="46"/>
      <c r="E6" s="38">
        <v>0</v>
      </c>
      <c r="Q6"/>
    </row>
    <row r="7" spans="1:28" hidden="1">
      <c r="B7" s="46"/>
      <c r="Q7"/>
    </row>
    <row r="8" spans="1:28" hidden="1">
      <c r="B8" s="46"/>
      <c r="C8" s="46"/>
      <c r="D8" s="46"/>
      <c r="Q8"/>
    </row>
    <row r="9" spans="1:28" ht="33" hidden="1" customHeight="1">
      <c r="B9" s="51"/>
      <c r="C9" s="46"/>
      <c r="D9" s="46"/>
      <c r="Q9"/>
    </row>
    <row r="10" spans="1:28" ht="48" customHeight="1">
      <c r="Q10"/>
    </row>
    <row r="11" spans="1:28" ht="60.6" customHeight="1" thickBot="1">
      <c r="A11" s="94" t="s">
        <v>205</v>
      </c>
      <c r="B11" s="94"/>
      <c r="C11" s="82" t="s">
        <v>170</v>
      </c>
    </row>
    <row r="12" spans="1:28" s="81" customFormat="1" ht="75.599999999999994" customHeight="1">
      <c r="A12" s="7" t="s">
        <v>18</v>
      </c>
      <c r="B12" s="7" t="s">
        <v>169</v>
      </c>
      <c r="C12" s="7" t="s">
        <v>63</v>
      </c>
      <c r="D12" s="7" t="s">
        <v>64</v>
      </c>
      <c r="E12" s="7" t="s">
        <v>65</v>
      </c>
      <c r="F12" s="7" t="s">
        <v>66</v>
      </c>
      <c r="G12" s="7" t="s">
        <v>32</v>
      </c>
      <c r="H12" s="7" t="s">
        <v>67</v>
      </c>
      <c r="I12" s="7" t="s">
        <v>68</v>
      </c>
      <c r="J12" s="7" t="s">
        <v>69</v>
      </c>
      <c r="K12" s="7" t="s">
        <v>70</v>
      </c>
      <c r="L12" s="7" t="s">
        <v>71</v>
      </c>
      <c r="M12" s="7" t="s">
        <v>72</v>
      </c>
      <c r="N12" s="7" t="s">
        <v>73</v>
      </c>
      <c r="O12" s="7" t="s">
        <v>74</v>
      </c>
      <c r="P12" s="7" t="s">
        <v>20</v>
      </c>
      <c r="Q12" s="7" t="s">
        <v>21</v>
      </c>
      <c r="R12" s="7" t="s">
        <v>22</v>
      </c>
      <c r="S12" s="80" t="s">
        <v>167</v>
      </c>
      <c r="T12" s="7" t="s">
        <v>23</v>
      </c>
      <c r="U12" s="52" t="s">
        <v>24</v>
      </c>
      <c r="V12" s="53" t="s">
        <v>202</v>
      </c>
      <c r="W12" s="53" t="s">
        <v>26</v>
      </c>
      <c r="X12" s="54" t="s">
        <v>76</v>
      </c>
      <c r="Y12" s="53" t="s">
        <v>27</v>
      </c>
      <c r="Z12" s="53" t="s">
        <v>28</v>
      </c>
      <c r="AA12" s="78" t="s">
        <v>203</v>
      </c>
      <c r="AB12" s="79" t="s">
        <v>183</v>
      </c>
    </row>
    <row r="13" spans="1:28">
      <c r="A13" s="55" t="s">
        <v>77</v>
      </c>
      <c r="B13" s="63" t="s">
        <v>78</v>
      </c>
      <c r="C13" s="63"/>
      <c r="D13" s="12"/>
      <c r="E13" s="40"/>
      <c r="F13" s="40"/>
      <c r="G13" s="12"/>
      <c r="H13" s="12"/>
      <c r="I13" s="12"/>
      <c r="J13" s="12"/>
      <c r="K13" s="12"/>
      <c r="L13" s="12"/>
      <c r="M13" s="12"/>
      <c r="N13" s="12"/>
      <c r="O13" s="12"/>
      <c r="P13" s="13"/>
      <c r="Q13" s="14"/>
      <c r="R13" s="13"/>
      <c r="S13" s="95"/>
      <c r="T13" s="13"/>
      <c r="U13" s="13"/>
      <c r="V13" s="13"/>
      <c r="W13" s="13"/>
      <c r="X13" s="13"/>
      <c r="Y13" s="13"/>
      <c r="Z13" s="13"/>
      <c r="AA13" s="56"/>
      <c r="AB13" s="76"/>
    </row>
    <row r="14" spans="1:28" ht="14.4" customHeight="1">
      <c r="A14" s="57" t="s">
        <v>77</v>
      </c>
      <c r="B14" s="17" t="s">
        <v>79</v>
      </c>
      <c r="C14" s="104" t="s">
        <v>78</v>
      </c>
      <c r="D14" s="17" t="s">
        <v>80</v>
      </c>
      <c r="E14" s="41" t="s">
        <v>81</v>
      </c>
      <c r="F14" s="41" t="s">
        <v>82</v>
      </c>
      <c r="G14" s="104" t="s">
        <v>53</v>
      </c>
      <c r="H14" s="17" t="s">
        <v>83</v>
      </c>
      <c r="I14" s="17" t="s">
        <v>84</v>
      </c>
      <c r="J14" s="17" t="s">
        <v>85</v>
      </c>
      <c r="K14" s="17" t="s">
        <v>86</v>
      </c>
      <c r="L14" s="17" t="s">
        <v>87</v>
      </c>
      <c r="M14" s="17" t="s">
        <v>88</v>
      </c>
      <c r="N14" s="17" t="s">
        <v>89</v>
      </c>
      <c r="O14" s="17" t="s">
        <v>90</v>
      </c>
      <c r="P14" s="104" t="s">
        <v>53</v>
      </c>
      <c r="Q14" s="18" t="s">
        <v>54</v>
      </c>
      <c r="R14" s="17">
        <v>1</v>
      </c>
      <c r="S14" s="15">
        <v>200</v>
      </c>
      <c r="T14" s="2">
        <f>R14*S14</f>
        <v>200</v>
      </c>
      <c r="U14" s="19">
        <f>$U$13</f>
        <v>0</v>
      </c>
      <c r="V14" s="2">
        <f>U14*T14</f>
        <v>0</v>
      </c>
      <c r="W14" s="2">
        <f>R14*U14*2</f>
        <v>0</v>
      </c>
      <c r="X14" s="19">
        <v>0</v>
      </c>
      <c r="Y14" s="2">
        <f>X14*W14/1000</f>
        <v>0</v>
      </c>
      <c r="Z14" s="2">
        <f>U14*X14*2</f>
        <v>0</v>
      </c>
      <c r="AA14" s="58">
        <f>SUM(V14+Y14)</f>
        <v>0</v>
      </c>
      <c r="AB14" s="76" t="s">
        <v>186</v>
      </c>
    </row>
    <row r="15" spans="1:28" ht="14.4" customHeight="1">
      <c r="A15" s="57" t="s">
        <v>77</v>
      </c>
      <c r="B15" s="17" t="s">
        <v>91</v>
      </c>
      <c r="C15" s="104" t="s">
        <v>78</v>
      </c>
      <c r="D15" s="17" t="s">
        <v>92</v>
      </c>
      <c r="E15" s="41" t="s">
        <v>93</v>
      </c>
      <c r="F15" s="41"/>
      <c r="G15" s="104" t="s">
        <v>55</v>
      </c>
      <c r="H15" s="17"/>
      <c r="I15" s="17" t="s">
        <v>94</v>
      </c>
      <c r="J15" s="17" t="s">
        <v>85</v>
      </c>
      <c r="K15" s="17" t="s">
        <v>86</v>
      </c>
      <c r="L15" s="17" t="s">
        <v>95</v>
      </c>
      <c r="M15" s="17" t="s">
        <v>88</v>
      </c>
      <c r="N15" s="17" t="s">
        <v>95</v>
      </c>
      <c r="O15" s="17" t="s">
        <v>96</v>
      </c>
      <c r="P15" s="104" t="s">
        <v>97</v>
      </c>
      <c r="Q15" s="18" t="s">
        <v>56</v>
      </c>
      <c r="R15" s="17">
        <v>2</v>
      </c>
      <c r="S15" s="15">
        <v>100</v>
      </c>
      <c r="T15" s="2">
        <f>R15*S15</f>
        <v>200</v>
      </c>
      <c r="U15" s="19">
        <f>$U$13</f>
        <v>0</v>
      </c>
      <c r="V15" s="2">
        <f>U15*T15</f>
        <v>0</v>
      </c>
      <c r="W15" s="2">
        <f>R15*U15*2</f>
        <v>0</v>
      </c>
      <c r="X15" s="19">
        <v>0</v>
      </c>
      <c r="Y15" s="2">
        <f>X15*W15/1000</f>
        <v>0</v>
      </c>
      <c r="Z15" s="2">
        <f>U15*X15*2</f>
        <v>0</v>
      </c>
      <c r="AA15" s="58">
        <f>SUM(V15+Y15)</f>
        <v>0</v>
      </c>
      <c r="AB15" s="76" t="s">
        <v>187</v>
      </c>
    </row>
    <row r="16" spans="1:28" ht="14.4" customHeight="1">
      <c r="A16" s="55" t="s">
        <v>98</v>
      </c>
      <c r="B16" s="63" t="s">
        <v>176</v>
      </c>
      <c r="C16" s="63"/>
      <c r="D16" s="12"/>
      <c r="E16" s="40"/>
      <c r="F16" s="40"/>
      <c r="G16" s="12"/>
      <c r="H16" s="12"/>
      <c r="I16" s="12"/>
      <c r="J16" s="12"/>
      <c r="K16" s="12"/>
      <c r="L16" s="12"/>
      <c r="M16" s="12"/>
      <c r="N16" s="12"/>
      <c r="O16" s="12"/>
      <c r="P16" s="13"/>
      <c r="Q16" s="14"/>
      <c r="R16" s="13"/>
      <c r="S16" s="95"/>
      <c r="T16" s="13"/>
      <c r="U16" s="13"/>
      <c r="V16" s="13"/>
      <c r="W16" s="13"/>
      <c r="X16" s="13"/>
      <c r="Y16" s="13"/>
      <c r="Z16" s="13"/>
      <c r="AA16" s="56"/>
      <c r="AB16" s="76"/>
    </row>
    <row r="17" spans="1:28" ht="14.4" customHeight="1">
      <c r="A17" s="57" t="s">
        <v>98</v>
      </c>
      <c r="B17" s="17" t="s">
        <v>100</v>
      </c>
      <c r="C17" s="104" t="s">
        <v>176</v>
      </c>
      <c r="D17" s="17" t="s">
        <v>207</v>
      </c>
      <c r="E17" s="41" t="s">
        <v>81</v>
      </c>
      <c r="F17" s="41" t="s">
        <v>102</v>
      </c>
      <c r="G17" s="104" t="s">
        <v>47</v>
      </c>
      <c r="H17" s="17" t="s">
        <v>83</v>
      </c>
      <c r="I17" s="17" t="s">
        <v>103</v>
      </c>
      <c r="J17" s="17" t="s">
        <v>85</v>
      </c>
      <c r="K17" s="17" t="s">
        <v>104</v>
      </c>
      <c r="L17" s="17" t="s">
        <v>105</v>
      </c>
      <c r="M17" s="17" t="s">
        <v>88</v>
      </c>
      <c r="N17" s="17" t="s">
        <v>106</v>
      </c>
      <c r="O17" s="17" t="s">
        <v>107</v>
      </c>
      <c r="P17" s="104" t="s">
        <v>47</v>
      </c>
      <c r="Q17" s="18" t="s">
        <v>48</v>
      </c>
      <c r="R17" s="17">
        <v>1</v>
      </c>
      <c r="S17" s="15">
        <v>10</v>
      </c>
      <c r="T17" s="2">
        <f>R17*S17</f>
        <v>10</v>
      </c>
      <c r="U17" s="19">
        <f>$U$16</f>
        <v>0</v>
      </c>
      <c r="V17" s="2">
        <f>U17*T17</f>
        <v>0</v>
      </c>
      <c r="W17" s="2">
        <f>R17*U17*2</f>
        <v>0</v>
      </c>
      <c r="X17" s="19">
        <v>0</v>
      </c>
      <c r="Y17" s="2">
        <f>X17*W17/1000</f>
        <v>0</v>
      </c>
      <c r="Z17" s="2">
        <f>U17*X17*2</f>
        <v>0</v>
      </c>
      <c r="AA17" s="58">
        <f>SUM(V17+Y17)</f>
        <v>0</v>
      </c>
      <c r="AB17" s="76" t="s">
        <v>184</v>
      </c>
    </row>
    <row r="18" spans="1:28" ht="14.4" customHeight="1">
      <c r="A18" s="57" t="s">
        <v>98</v>
      </c>
      <c r="B18" s="17" t="s">
        <v>100</v>
      </c>
      <c r="C18" s="104" t="s">
        <v>176</v>
      </c>
      <c r="D18" s="17" t="s">
        <v>207</v>
      </c>
      <c r="E18" s="41" t="s">
        <v>81</v>
      </c>
      <c r="F18" s="41" t="s">
        <v>102</v>
      </c>
      <c r="G18" s="104" t="s">
        <v>42</v>
      </c>
      <c r="H18" s="17" t="s">
        <v>83</v>
      </c>
      <c r="I18" s="17" t="s">
        <v>84</v>
      </c>
      <c r="J18" s="17" t="s">
        <v>85</v>
      </c>
      <c r="K18" s="17" t="s">
        <v>104</v>
      </c>
      <c r="L18" s="17" t="s">
        <v>108</v>
      </c>
      <c r="M18" s="17" t="s">
        <v>85</v>
      </c>
      <c r="N18" s="17" t="s">
        <v>109</v>
      </c>
      <c r="O18" s="17" t="s">
        <v>109</v>
      </c>
      <c r="P18" s="104" t="s">
        <v>42</v>
      </c>
      <c r="Q18" s="18" t="s">
        <v>40</v>
      </c>
      <c r="R18" s="17">
        <v>1</v>
      </c>
      <c r="S18" s="15">
        <v>10</v>
      </c>
      <c r="T18" s="2">
        <f>R18*S18</f>
        <v>10</v>
      </c>
      <c r="U18" s="19">
        <f>$U$16</f>
        <v>0</v>
      </c>
      <c r="V18" s="2">
        <f>U18*T18</f>
        <v>0</v>
      </c>
      <c r="W18" s="2">
        <f>R18*U18*2</f>
        <v>0</v>
      </c>
      <c r="X18" s="19">
        <v>0</v>
      </c>
      <c r="Y18" s="2">
        <f>X18*W18/1000</f>
        <v>0</v>
      </c>
      <c r="Z18" s="2">
        <f>U18*X18*2</f>
        <v>0</v>
      </c>
      <c r="AA18" s="58">
        <f>SUM(V18+Y18)</f>
        <v>0</v>
      </c>
      <c r="AB18" s="76" t="s">
        <v>184</v>
      </c>
    </row>
    <row r="19" spans="1:28" ht="14.4" customHeight="1">
      <c r="A19" s="57" t="s">
        <v>98</v>
      </c>
      <c r="B19" s="17" t="s">
        <v>110</v>
      </c>
      <c r="C19" s="104" t="s">
        <v>176</v>
      </c>
      <c r="D19" s="17" t="s">
        <v>80</v>
      </c>
      <c r="E19" s="41" t="s">
        <v>81</v>
      </c>
      <c r="F19" s="41" t="s">
        <v>82</v>
      </c>
      <c r="G19" s="104" t="s">
        <v>53</v>
      </c>
      <c r="H19" s="17" t="s">
        <v>83</v>
      </c>
      <c r="I19" s="17" t="s">
        <v>84</v>
      </c>
      <c r="J19" s="17" t="s">
        <v>85</v>
      </c>
      <c r="K19" s="17" t="s">
        <v>86</v>
      </c>
      <c r="L19" s="17" t="s">
        <v>87</v>
      </c>
      <c r="M19" s="17" t="s">
        <v>88</v>
      </c>
      <c r="N19" s="17" t="s">
        <v>89</v>
      </c>
      <c r="O19" s="17" t="s">
        <v>90</v>
      </c>
      <c r="P19" s="104" t="s">
        <v>53</v>
      </c>
      <c r="Q19" s="18" t="s">
        <v>54</v>
      </c>
      <c r="R19" s="17">
        <v>1</v>
      </c>
      <c r="S19" s="15">
        <v>10</v>
      </c>
      <c r="T19" s="2">
        <f>R19*S19</f>
        <v>10</v>
      </c>
      <c r="U19" s="19">
        <f t="shared" ref="U19:U21" si="0">$U$16</f>
        <v>0</v>
      </c>
      <c r="V19" s="2">
        <f>U19*T19</f>
        <v>0</v>
      </c>
      <c r="W19" s="2">
        <f>R19*U19*2</f>
        <v>0</v>
      </c>
      <c r="X19" s="19">
        <v>0</v>
      </c>
      <c r="Y19" s="2">
        <f>X19*W19/1000</f>
        <v>0</v>
      </c>
      <c r="Z19" s="2">
        <f>U19*X19*2</f>
        <v>0</v>
      </c>
      <c r="AA19" s="58">
        <f>SUM(V19+Y19)</f>
        <v>0</v>
      </c>
      <c r="AB19" s="76" t="s">
        <v>186</v>
      </c>
    </row>
    <row r="20" spans="1:28" ht="14.4" customHeight="1">
      <c r="A20" s="57" t="s">
        <v>98</v>
      </c>
      <c r="B20" s="17" t="s">
        <v>111</v>
      </c>
      <c r="C20" s="104" t="s">
        <v>176</v>
      </c>
      <c r="D20" s="17" t="s">
        <v>80</v>
      </c>
      <c r="E20" s="41" t="s">
        <v>81</v>
      </c>
      <c r="F20" s="41" t="s">
        <v>82</v>
      </c>
      <c r="G20" s="104" t="s">
        <v>43</v>
      </c>
      <c r="H20" s="17" t="s">
        <v>83</v>
      </c>
      <c r="I20" s="17" t="s">
        <v>84</v>
      </c>
      <c r="J20" s="17" t="s">
        <v>85</v>
      </c>
      <c r="K20" s="17" t="s">
        <v>86</v>
      </c>
      <c r="L20" s="17" t="s">
        <v>87</v>
      </c>
      <c r="M20" s="17" t="s">
        <v>88</v>
      </c>
      <c r="N20" s="17" t="s">
        <v>89</v>
      </c>
      <c r="O20" s="17" t="s">
        <v>90</v>
      </c>
      <c r="P20" s="104" t="s">
        <v>43</v>
      </c>
      <c r="Q20" s="18" t="s">
        <v>54</v>
      </c>
      <c r="R20" s="17">
        <v>1</v>
      </c>
      <c r="S20" s="15">
        <v>10</v>
      </c>
      <c r="T20" s="2">
        <f>R20*S20</f>
        <v>10</v>
      </c>
      <c r="U20" s="19">
        <f t="shared" si="0"/>
        <v>0</v>
      </c>
      <c r="V20" s="2">
        <f>U20*T20</f>
        <v>0</v>
      </c>
      <c r="W20" s="2">
        <f>R20*U20*2</f>
        <v>0</v>
      </c>
      <c r="X20" s="19">
        <v>0</v>
      </c>
      <c r="Y20" s="2">
        <f>X20*W20/1000</f>
        <v>0</v>
      </c>
      <c r="Z20" s="2">
        <f>U20*X20*2</f>
        <v>0</v>
      </c>
      <c r="AA20" s="58">
        <f>SUM(V20+Y20)</f>
        <v>0</v>
      </c>
      <c r="AB20" s="76" t="s">
        <v>186</v>
      </c>
    </row>
    <row r="21" spans="1:28" ht="14.4" customHeight="1">
      <c r="A21" s="57" t="s">
        <v>98</v>
      </c>
      <c r="B21" s="17" t="s">
        <v>112</v>
      </c>
      <c r="C21" s="104" t="s">
        <v>176</v>
      </c>
      <c r="D21" s="17" t="s">
        <v>92</v>
      </c>
      <c r="E21" s="41" t="s">
        <v>81</v>
      </c>
      <c r="F21" s="41" t="s">
        <v>113</v>
      </c>
      <c r="G21" s="104" t="s">
        <v>36</v>
      </c>
      <c r="H21" s="17"/>
      <c r="I21" s="17" t="s">
        <v>84</v>
      </c>
      <c r="J21" s="17" t="s">
        <v>85</v>
      </c>
      <c r="K21" s="17" t="s">
        <v>86</v>
      </c>
      <c r="L21" s="17" t="s">
        <v>95</v>
      </c>
      <c r="M21" s="17" t="s">
        <v>88</v>
      </c>
      <c r="N21" s="17" t="s">
        <v>114</v>
      </c>
      <c r="O21" s="17" t="s">
        <v>115</v>
      </c>
      <c r="P21" s="104" t="s">
        <v>116</v>
      </c>
      <c r="Q21" s="18" t="s">
        <v>37</v>
      </c>
      <c r="R21" s="17">
        <v>1</v>
      </c>
      <c r="S21" s="15">
        <v>15</v>
      </c>
      <c r="T21" s="2">
        <f>R21*S21</f>
        <v>15</v>
      </c>
      <c r="U21" s="19">
        <f t="shared" si="0"/>
        <v>0</v>
      </c>
      <c r="V21" s="2">
        <f>U21*T21</f>
        <v>0</v>
      </c>
      <c r="W21" s="2">
        <f>R21*U21*2</f>
        <v>0</v>
      </c>
      <c r="X21" s="19">
        <v>0</v>
      </c>
      <c r="Y21" s="2">
        <f>X21*W21/1000</f>
        <v>0</v>
      </c>
      <c r="Z21" s="2">
        <f>U21*X21*2</f>
        <v>0</v>
      </c>
      <c r="AA21" s="58">
        <f>SUM(V21+Y21)</f>
        <v>0</v>
      </c>
      <c r="AB21" s="76" t="s">
        <v>188</v>
      </c>
    </row>
    <row r="22" spans="1:28" ht="14.4" customHeight="1">
      <c r="A22" s="59" t="s">
        <v>173</v>
      </c>
      <c r="B22" s="45" t="s">
        <v>208</v>
      </c>
      <c r="C22" s="45"/>
      <c r="D22" s="20"/>
      <c r="E22" s="42"/>
      <c r="F22" s="42"/>
      <c r="G22" s="20"/>
      <c r="H22" s="20"/>
      <c r="I22" s="20"/>
      <c r="J22" s="20"/>
      <c r="K22" s="20"/>
      <c r="L22" s="20"/>
      <c r="M22" s="20"/>
      <c r="N22" s="20"/>
      <c r="O22" s="20"/>
      <c r="P22" s="21"/>
      <c r="Q22" s="22"/>
      <c r="R22" s="21"/>
      <c r="S22" s="96"/>
      <c r="T22" s="21"/>
      <c r="U22" s="21"/>
      <c r="V22" s="21"/>
      <c r="W22" s="21"/>
      <c r="X22" s="21"/>
      <c r="Y22" s="21"/>
      <c r="Z22" s="21"/>
      <c r="AA22" s="56"/>
      <c r="AB22" s="76"/>
    </row>
    <row r="23" spans="1:28" ht="14.4" customHeight="1">
      <c r="A23" s="60" t="s">
        <v>173</v>
      </c>
      <c r="B23" s="105" t="s">
        <v>120</v>
      </c>
      <c r="C23" s="105" t="s">
        <v>118</v>
      </c>
      <c r="D23" s="17" t="s">
        <v>207</v>
      </c>
      <c r="E23" s="41" t="s">
        <v>81</v>
      </c>
      <c r="F23" s="41" t="s">
        <v>102</v>
      </c>
      <c r="G23" s="104" t="s">
        <v>47</v>
      </c>
      <c r="H23" s="17" t="s">
        <v>83</v>
      </c>
      <c r="I23" s="17" t="s">
        <v>103</v>
      </c>
      <c r="J23" s="17" t="s">
        <v>85</v>
      </c>
      <c r="K23" s="17" t="s">
        <v>104</v>
      </c>
      <c r="L23" s="17" t="s">
        <v>105</v>
      </c>
      <c r="M23" s="17" t="s">
        <v>88</v>
      </c>
      <c r="N23" s="17" t="s">
        <v>106</v>
      </c>
      <c r="O23" s="17" t="s">
        <v>107</v>
      </c>
      <c r="P23" s="104" t="s">
        <v>47</v>
      </c>
      <c r="Q23" s="18" t="s">
        <v>48</v>
      </c>
      <c r="R23" s="24">
        <v>2</v>
      </c>
      <c r="S23" s="25">
        <v>200</v>
      </c>
      <c r="T23" s="2">
        <f t="shared" ref="T23:T30" si="1">R23*S23</f>
        <v>400</v>
      </c>
      <c r="U23" s="19">
        <f t="shared" ref="U23:U30" si="2">$U$22</f>
        <v>0</v>
      </c>
      <c r="V23" s="2">
        <f t="shared" ref="V23:V30" si="3">U23*T23</f>
        <v>0</v>
      </c>
      <c r="W23" s="2">
        <f t="shared" ref="W23:W30" si="4">R23*U23*2</f>
        <v>0</v>
      </c>
      <c r="X23" s="19">
        <v>1</v>
      </c>
      <c r="Y23" s="2">
        <f t="shared" ref="Y23:Y30" si="5">X23*W23/1000</f>
        <v>0</v>
      </c>
      <c r="Z23" s="2">
        <f t="shared" ref="Z23:Z30" si="6">U23*X23*2</f>
        <v>0</v>
      </c>
      <c r="AA23" s="58">
        <f t="shared" ref="AA23:AA30" si="7">SUM(V23+Y23)</f>
        <v>0</v>
      </c>
      <c r="AB23" s="76" t="s">
        <v>184</v>
      </c>
    </row>
    <row r="24" spans="1:28" ht="14.4" customHeight="1">
      <c r="A24" s="60" t="s">
        <v>173</v>
      </c>
      <c r="B24" s="104" t="s">
        <v>121</v>
      </c>
      <c r="C24" s="105" t="s">
        <v>118</v>
      </c>
      <c r="D24" s="17" t="s">
        <v>207</v>
      </c>
      <c r="E24" s="41" t="s">
        <v>81</v>
      </c>
      <c r="F24" s="41" t="s">
        <v>102</v>
      </c>
      <c r="G24" s="104" t="s">
        <v>47</v>
      </c>
      <c r="H24" s="17" t="s">
        <v>83</v>
      </c>
      <c r="I24" s="17" t="s">
        <v>103</v>
      </c>
      <c r="J24" s="17" t="s">
        <v>85</v>
      </c>
      <c r="K24" s="17" t="s">
        <v>104</v>
      </c>
      <c r="L24" s="17" t="s">
        <v>105</v>
      </c>
      <c r="M24" s="17" t="s">
        <v>88</v>
      </c>
      <c r="N24" s="17" t="s">
        <v>106</v>
      </c>
      <c r="O24" s="17" t="s">
        <v>107</v>
      </c>
      <c r="P24" s="104" t="s">
        <v>122</v>
      </c>
      <c r="Q24" s="18" t="s">
        <v>48</v>
      </c>
      <c r="R24" s="17">
        <v>2</v>
      </c>
      <c r="S24" s="15">
        <v>200</v>
      </c>
      <c r="T24" s="2">
        <f t="shared" si="1"/>
        <v>400</v>
      </c>
      <c r="U24" s="19">
        <f t="shared" si="2"/>
        <v>0</v>
      </c>
      <c r="V24" s="2">
        <f t="shared" si="3"/>
        <v>0</v>
      </c>
      <c r="W24" s="2">
        <f t="shared" si="4"/>
        <v>0</v>
      </c>
      <c r="X24" s="19">
        <v>0</v>
      </c>
      <c r="Y24" s="2">
        <f t="shared" si="5"/>
        <v>0</v>
      </c>
      <c r="Z24" s="2">
        <f t="shared" si="6"/>
        <v>0</v>
      </c>
      <c r="AA24" s="58">
        <f t="shared" si="7"/>
        <v>0</v>
      </c>
      <c r="AB24" s="76" t="s">
        <v>184</v>
      </c>
    </row>
    <row r="25" spans="1:28" ht="14.4" customHeight="1">
      <c r="A25" s="60" t="s">
        <v>173</v>
      </c>
      <c r="B25" s="17" t="s">
        <v>123</v>
      </c>
      <c r="C25" s="105" t="s">
        <v>118</v>
      </c>
      <c r="D25" s="17" t="s">
        <v>207</v>
      </c>
      <c r="E25" s="41" t="s">
        <v>81</v>
      </c>
      <c r="F25" s="41" t="s">
        <v>102</v>
      </c>
      <c r="G25" s="104" t="s">
        <v>195</v>
      </c>
      <c r="H25" s="17" t="s">
        <v>83</v>
      </c>
      <c r="I25" s="17" t="s">
        <v>84</v>
      </c>
      <c r="J25" s="17" t="s">
        <v>85</v>
      </c>
      <c r="K25" s="17" t="s">
        <v>104</v>
      </c>
      <c r="L25" s="17" t="s">
        <v>108</v>
      </c>
      <c r="M25" s="17" t="s">
        <v>85</v>
      </c>
      <c r="N25" s="17" t="s">
        <v>109</v>
      </c>
      <c r="O25" s="17" t="s">
        <v>109</v>
      </c>
      <c r="P25" s="104" t="s">
        <v>42</v>
      </c>
      <c r="Q25" s="18" t="s">
        <v>40</v>
      </c>
      <c r="R25" s="17">
        <v>2</v>
      </c>
      <c r="S25" s="15">
        <v>200</v>
      </c>
      <c r="T25" s="2">
        <f t="shared" si="1"/>
        <v>400</v>
      </c>
      <c r="U25" s="19">
        <f t="shared" si="2"/>
        <v>0</v>
      </c>
      <c r="V25" s="2">
        <f t="shared" si="3"/>
        <v>0</v>
      </c>
      <c r="W25" s="2">
        <f t="shared" si="4"/>
        <v>0</v>
      </c>
      <c r="X25" s="19">
        <v>0</v>
      </c>
      <c r="Y25" s="2">
        <f t="shared" si="5"/>
        <v>0</v>
      </c>
      <c r="Z25" s="2">
        <f t="shared" si="6"/>
        <v>0</v>
      </c>
      <c r="AA25" s="58">
        <f t="shared" si="7"/>
        <v>0</v>
      </c>
      <c r="AB25" s="76" t="s">
        <v>185</v>
      </c>
    </row>
    <row r="26" spans="1:28" ht="14.4" customHeight="1">
      <c r="A26" s="60" t="s">
        <v>173</v>
      </c>
      <c r="B26" s="17" t="s">
        <v>123</v>
      </c>
      <c r="C26" s="105" t="s">
        <v>118</v>
      </c>
      <c r="D26" s="17" t="s">
        <v>207</v>
      </c>
      <c r="E26" s="41" t="s">
        <v>81</v>
      </c>
      <c r="F26" s="41" t="s">
        <v>102</v>
      </c>
      <c r="G26" s="104" t="s">
        <v>197</v>
      </c>
      <c r="H26" s="17" t="s">
        <v>83</v>
      </c>
      <c r="I26" s="17" t="s">
        <v>84</v>
      </c>
      <c r="J26" s="17" t="s">
        <v>85</v>
      </c>
      <c r="K26" s="17" t="s">
        <v>104</v>
      </c>
      <c r="L26" s="17" t="s">
        <v>108</v>
      </c>
      <c r="M26" s="17" t="s">
        <v>85</v>
      </c>
      <c r="N26" s="17" t="s">
        <v>109</v>
      </c>
      <c r="O26" s="17" t="s">
        <v>109</v>
      </c>
      <c r="P26" s="104" t="s">
        <v>39</v>
      </c>
      <c r="Q26" s="18" t="s">
        <v>40</v>
      </c>
      <c r="R26" s="17">
        <v>2</v>
      </c>
      <c r="S26" s="15">
        <v>200</v>
      </c>
      <c r="T26" s="2">
        <f t="shared" si="1"/>
        <v>400</v>
      </c>
      <c r="U26" s="19">
        <f t="shared" si="2"/>
        <v>0</v>
      </c>
      <c r="V26" s="2">
        <f t="shared" si="3"/>
        <v>0</v>
      </c>
      <c r="W26" s="2">
        <f t="shared" si="4"/>
        <v>0</v>
      </c>
      <c r="X26" s="19">
        <v>0</v>
      </c>
      <c r="Y26" s="2">
        <f t="shared" si="5"/>
        <v>0</v>
      </c>
      <c r="Z26" s="2">
        <f t="shared" si="6"/>
        <v>0</v>
      </c>
      <c r="AA26" s="58">
        <f t="shared" si="7"/>
        <v>0</v>
      </c>
      <c r="AB26" s="76" t="s">
        <v>185</v>
      </c>
    </row>
    <row r="27" spans="1:28" ht="14.4" customHeight="1">
      <c r="A27" s="60" t="s">
        <v>173</v>
      </c>
      <c r="B27" s="17" t="s">
        <v>124</v>
      </c>
      <c r="C27" s="105" t="s">
        <v>118</v>
      </c>
      <c r="D27" s="17" t="s">
        <v>92</v>
      </c>
      <c r="E27" s="41" t="s">
        <v>93</v>
      </c>
      <c r="F27" s="41"/>
      <c r="G27" s="104" t="s">
        <v>55</v>
      </c>
      <c r="H27" s="17"/>
      <c r="I27" s="17" t="s">
        <v>94</v>
      </c>
      <c r="J27" s="17" t="s">
        <v>85</v>
      </c>
      <c r="K27" s="17" t="s">
        <v>86</v>
      </c>
      <c r="L27" s="17" t="s">
        <v>95</v>
      </c>
      <c r="M27" s="17" t="s">
        <v>88</v>
      </c>
      <c r="N27" s="17" t="s">
        <v>95</v>
      </c>
      <c r="O27" s="17" t="s">
        <v>96</v>
      </c>
      <c r="P27" s="104" t="s">
        <v>97</v>
      </c>
      <c r="Q27" s="18" t="s">
        <v>56</v>
      </c>
      <c r="R27" s="17">
        <v>4</v>
      </c>
      <c r="S27" s="15">
        <v>100</v>
      </c>
      <c r="T27" s="2">
        <f t="shared" si="1"/>
        <v>400</v>
      </c>
      <c r="U27" s="19">
        <f t="shared" si="2"/>
        <v>0</v>
      </c>
      <c r="V27" s="2">
        <f t="shared" si="3"/>
        <v>0</v>
      </c>
      <c r="W27" s="2">
        <f t="shared" si="4"/>
        <v>0</v>
      </c>
      <c r="X27" s="19">
        <v>0</v>
      </c>
      <c r="Y27" s="2">
        <f t="shared" si="5"/>
        <v>0</v>
      </c>
      <c r="Z27" s="2">
        <f t="shared" si="6"/>
        <v>0</v>
      </c>
      <c r="AA27" s="58">
        <f t="shared" si="7"/>
        <v>0</v>
      </c>
      <c r="AB27" s="76" t="s">
        <v>187</v>
      </c>
    </row>
    <row r="28" spans="1:28" ht="14.4" customHeight="1">
      <c r="A28" s="60" t="s">
        <v>173</v>
      </c>
      <c r="B28" s="17" t="s">
        <v>155</v>
      </c>
      <c r="C28" s="105" t="s">
        <v>118</v>
      </c>
      <c r="D28" s="17" t="s">
        <v>207</v>
      </c>
      <c r="E28" s="41" t="s">
        <v>81</v>
      </c>
      <c r="F28" s="41" t="s">
        <v>82</v>
      </c>
      <c r="G28" s="104" t="s">
        <v>51</v>
      </c>
      <c r="H28" s="17" t="s">
        <v>83</v>
      </c>
      <c r="I28" s="17" t="s">
        <v>129</v>
      </c>
      <c r="J28" s="17" t="s">
        <v>85</v>
      </c>
      <c r="K28" s="17" t="s">
        <v>104</v>
      </c>
      <c r="L28" s="17" t="s">
        <v>105</v>
      </c>
      <c r="M28" s="17" t="s">
        <v>88</v>
      </c>
      <c r="N28" s="17" t="s">
        <v>106</v>
      </c>
      <c r="O28" s="17" t="s">
        <v>107</v>
      </c>
      <c r="P28" s="104" t="s">
        <v>51</v>
      </c>
      <c r="Q28" s="18" t="s">
        <v>45</v>
      </c>
      <c r="R28" s="17">
        <v>5</v>
      </c>
      <c r="S28" s="15">
        <v>120</v>
      </c>
      <c r="T28" s="2">
        <f t="shared" si="1"/>
        <v>600</v>
      </c>
      <c r="U28" s="19">
        <f t="shared" si="2"/>
        <v>0</v>
      </c>
      <c r="V28" s="2">
        <f t="shared" si="3"/>
        <v>0</v>
      </c>
      <c r="W28" s="2">
        <f t="shared" si="4"/>
        <v>0</v>
      </c>
      <c r="X28" s="19">
        <v>0</v>
      </c>
      <c r="Y28" s="2">
        <f t="shared" si="5"/>
        <v>0</v>
      </c>
      <c r="Z28" s="2">
        <f t="shared" si="6"/>
        <v>0</v>
      </c>
      <c r="AA28" s="58">
        <f t="shared" si="7"/>
        <v>0</v>
      </c>
      <c r="AB28" s="76" t="s">
        <v>184</v>
      </c>
    </row>
    <row r="29" spans="1:28" ht="14.4" customHeight="1">
      <c r="A29" s="60" t="s">
        <v>173</v>
      </c>
      <c r="B29" s="17" t="s">
        <v>156</v>
      </c>
      <c r="C29" s="105" t="s">
        <v>118</v>
      </c>
      <c r="D29" s="17" t="s">
        <v>207</v>
      </c>
      <c r="E29" s="41" t="s">
        <v>81</v>
      </c>
      <c r="F29" s="41" t="s">
        <v>82</v>
      </c>
      <c r="G29" s="104" t="s">
        <v>158</v>
      </c>
      <c r="H29" s="17" t="s">
        <v>83</v>
      </c>
      <c r="I29" s="17" t="s">
        <v>129</v>
      </c>
      <c r="J29" s="17" t="s">
        <v>85</v>
      </c>
      <c r="K29" s="17" t="s">
        <v>104</v>
      </c>
      <c r="L29" s="17" t="s">
        <v>105</v>
      </c>
      <c r="M29" s="17" t="s">
        <v>88</v>
      </c>
      <c r="N29" s="17" t="s">
        <v>106</v>
      </c>
      <c r="O29" s="17" t="s">
        <v>107</v>
      </c>
      <c r="P29" s="104" t="s">
        <v>158</v>
      </c>
      <c r="Q29" s="18" t="s">
        <v>45</v>
      </c>
      <c r="R29" s="17">
        <v>10</v>
      </c>
      <c r="S29" s="15">
        <v>170</v>
      </c>
      <c r="T29" s="2">
        <f t="shared" si="1"/>
        <v>1700</v>
      </c>
      <c r="U29" s="19">
        <f t="shared" si="2"/>
        <v>0</v>
      </c>
      <c r="V29" s="2">
        <f t="shared" si="3"/>
        <v>0</v>
      </c>
      <c r="W29" s="2">
        <f t="shared" si="4"/>
        <v>0</v>
      </c>
      <c r="X29" s="19">
        <v>0</v>
      </c>
      <c r="Y29" s="2">
        <f t="shared" si="5"/>
        <v>0</v>
      </c>
      <c r="Z29" s="2">
        <f t="shared" si="6"/>
        <v>0</v>
      </c>
      <c r="AA29" s="58">
        <f t="shared" si="7"/>
        <v>0</v>
      </c>
      <c r="AB29" s="76" t="s">
        <v>184</v>
      </c>
    </row>
    <row r="30" spans="1:28" ht="14.4" customHeight="1">
      <c r="A30" s="60" t="s">
        <v>173</v>
      </c>
      <c r="B30" s="17" t="s">
        <v>157</v>
      </c>
      <c r="C30" s="105" t="s">
        <v>118</v>
      </c>
      <c r="D30" s="17" t="s">
        <v>207</v>
      </c>
      <c r="E30" s="41" t="s">
        <v>81</v>
      </c>
      <c r="F30" s="41" t="s">
        <v>82</v>
      </c>
      <c r="G30" s="104" t="s">
        <v>159</v>
      </c>
      <c r="H30" s="17" t="s">
        <v>83</v>
      </c>
      <c r="I30" s="17" t="s">
        <v>129</v>
      </c>
      <c r="J30" s="17" t="s">
        <v>85</v>
      </c>
      <c r="K30" s="17" t="s">
        <v>104</v>
      </c>
      <c r="L30" s="17" t="s">
        <v>105</v>
      </c>
      <c r="M30" s="17" t="s">
        <v>88</v>
      </c>
      <c r="N30" s="17" t="s">
        <v>106</v>
      </c>
      <c r="O30" s="17" t="s">
        <v>107</v>
      </c>
      <c r="P30" s="104" t="s">
        <v>159</v>
      </c>
      <c r="Q30" s="18" t="s">
        <v>45</v>
      </c>
      <c r="R30" s="17">
        <v>5</v>
      </c>
      <c r="S30" s="15">
        <v>250</v>
      </c>
      <c r="T30" s="2">
        <f t="shared" si="1"/>
        <v>1250</v>
      </c>
      <c r="U30" s="19">
        <f t="shared" si="2"/>
        <v>0</v>
      </c>
      <c r="V30" s="2">
        <f t="shared" si="3"/>
        <v>0</v>
      </c>
      <c r="W30" s="2">
        <f t="shared" si="4"/>
        <v>0</v>
      </c>
      <c r="X30" s="19">
        <v>0</v>
      </c>
      <c r="Y30" s="2">
        <f t="shared" si="5"/>
        <v>0</v>
      </c>
      <c r="Z30" s="2">
        <f t="shared" si="6"/>
        <v>0</v>
      </c>
      <c r="AA30" s="58">
        <f t="shared" si="7"/>
        <v>0</v>
      </c>
      <c r="AB30" s="76" t="s">
        <v>184</v>
      </c>
    </row>
    <row r="31" spans="1:28" ht="14.4" customHeight="1">
      <c r="A31" s="59" t="s">
        <v>173</v>
      </c>
      <c r="B31" s="45" t="s">
        <v>209</v>
      </c>
      <c r="C31" s="45"/>
      <c r="D31" s="20"/>
      <c r="E31" s="42"/>
      <c r="F31" s="42"/>
      <c r="G31" s="20"/>
      <c r="H31" s="20"/>
      <c r="I31" s="20"/>
      <c r="J31" s="20"/>
      <c r="K31" s="20"/>
      <c r="L31" s="20"/>
      <c r="M31" s="20"/>
      <c r="N31" s="20"/>
      <c r="O31" s="20"/>
      <c r="P31" s="21"/>
      <c r="Q31" s="22"/>
      <c r="R31" s="21"/>
      <c r="S31" s="96"/>
      <c r="T31" s="21"/>
      <c r="U31" s="21"/>
      <c r="V31" s="21"/>
      <c r="W31" s="21"/>
      <c r="X31" s="21"/>
      <c r="Y31" s="21"/>
      <c r="Z31" s="21"/>
      <c r="AA31" s="56"/>
      <c r="AB31" s="76"/>
    </row>
    <row r="32" spans="1:28" ht="14.4" customHeight="1">
      <c r="A32" s="60" t="s">
        <v>173</v>
      </c>
      <c r="B32" s="105" t="s">
        <v>120</v>
      </c>
      <c r="C32" s="105" t="s">
        <v>118</v>
      </c>
      <c r="D32" s="17" t="s">
        <v>207</v>
      </c>
      <c r="E32" s="41" t="s">
        <v>81</v>
      </c>
      <c r="F32" s="41" t="s">
        <v>102</v>
      </c>
      <c r="G32" s="104" t="s">
        <v>47</v>
      </c>
      <c r="H32" s="17" t="s">
        <v>83</v>
      </c>
      <c r="I32" s="17" t="s">
        <v>103</v>
      </c>
      <c r="J32" s="17" t="s">
        <v>85</v>
      </c>
      <c r="K32" s="17" t="s">
        <v>104</v>
      </c>
      <c r="L32" s="17" t="s">
        <v>105</v>
      </c>
      <c r="M32" s="17" t="s">
        <v>88</v>
      </c>
      <c r="N32" s="17" t="s">
        <v>106</v>
      </c>
      <c r="O32" s="17" t="s">
        <v>107</v>
      </c>
      <c r="P32" s="104" t="s">
        <v>47</v>
      </c>
      <c r="Q32" s="18" t="s">
        <v>48</v>
      </c>
      <c r="R32" s="24">
        <v>2</v>
      </c>
      <c r="S32" s="25">
        <v>200</v>
      </c>
      <c r="T32" s="2">
        <f t="shared" ref="T32:T39" si="8">R32*S32</f>
        <v>400</v>
      </c>
      <c r="U32" s="19">
        <f>$U$31</f>
        <v>0</v>
      </c>
      <c r="V32" s="2">
        <f t="shared" ref="V32:V39" si="9">U32*T32</f>
        <v>0</v>
      </c>
      <c r="W32" s="2">
        <f t="shared" ref="W32:W39" si="10">R32*U32*2</f>
        <v>0</v>
      </c>
      <c r="X32" s="19">
        <v>1</v>
      </c>
      <c r="Y32" s="2">
        <f t="shared" ref="Y32:Y39" si="11">X32*W32/1000</f>
        <v>0</v>
      </c>
      <c r="Z32" s="2">
        <f t="shared" ref="Z32:Z39" si="12">U32*X32*2</f>
        <v>0</v>
      </c>
      <c r="AA32" s="58">
        <f t="shared" ref="AA32:AA39" si="13">SUM(V32+Y32)</f>
        <v>0</v>
      </c>
      <c r="AB32" s="76" t="s">
        <v>184</v>
      </c>
    </row>
    <row r="33" spans="1:28" ht="14.4" customHeight="1">
      <c r="A33" s="60" t="s">
        <v>173</v>
      </c>
      <c r="B33" s="104" t="s">
        <v>121</v>
      </c>
      <c r="C33" s="105" t="s">
        <v>118</v>
      </c>
      <c r="D33" s="17" t="s">
        <v>207</v>
      </c>
      <c r="E33" s="41" t="s">
        <v>81</v>
      </c>
      <c r="F33" s="41" t="s">
        <v>102</v>
      </c>
      <c r="G33" s="104" t="s">
        <v>47</v>
      </c>
      <c r="H33" s="17" t="s">
        <v>83</v>
      </c>
      <c r="I33" s="17" t="s">
        <v>103</v>
      </c>
      <c r="J33" s="17" t="s">
        <v>85</v>
      </c>
      <c r="K33" s="17" t="s">
        <v>104</v>
      </c>
      <c r="L33" s="17" t="s">
        <v>105</v>
      </c>
      <c r="M33" s="17" t="s">
        <v>88</v>
      </c>
      <c r="N33" s="17" t="s">
        <v>106</v>
      </c>
      <c r="O33" s="17" t="s">
        <v>107</v>
      </c>
      <c r="P33" s="104" t="s">
        <v>122</v>
      </c>
      <c r="Q33" s="18" t="s">
        <v>48</v>
      </c>
      <c r="R33" s="17">
        <v>2</v>
      </c>
      <c r="S33" s="15">
        <v>200</v>
      </c>
      <c r="T33" s="2">
        <f t="shared" si="8"/>
        <v>400</v>
      </c>
      <c r="U33" s="19">
        <f t="shared" ref="U33:U39" si="14">$U$31</f>
        <v>0</v>
      </c>
      <c r="V33" s="2">
        <f t="shared" si="9"/>
        <v>0</v>
      </c>
      <c r="W33" s="2">
        <f t="shared" si="10"/>
        <v>0</v>
      </c>
      <c r="X33" s="19">
        <v>0</v>
      </c>
      <c r="Y33" s="2">
        <f t="shared" si="11"/>
        <v>0</v>
      </c>
      <c r="Z33" s="2">
        <f t="shared" si="12"/>
        <v>0</v>
      </c>
      <c r="AA33" s="58">
        <f t="shared" si="13"/>
        <v>0</v>
      </c>
      <c r="AB33" s="76" t="s">
        <v>184</v>
      </c>
    </row>
    <row r="34" spans="1:28" ht="14.4" customHeight="1">
      <c r="A34" s="60" t="s">
        <v>173</v>
      </c>
      <c r="B34" s="17" t="s">
        <v>123</v>
      </c>
      <c r="C34" s="105" t="s">
        <v>118</v>
      </c>
      <c r="D34" s="17" t="s">
        <v>207</v>
      </c>
      <c r="E34" s="41" t="s">
        <v>81</v>
      </c>
      <c r="F34" s="41" t="s">
        <v>102</v>
      </c>
      <c r="G34" s="104" t="s">
        <v>195</v>
      </c>
      <c r="H34" s="17" t="s">
        <v>83</v>
      </c>
      <c r="I34" s="17" t="s">
        <v>84</v>
      </c>
      <c r="J34" s="17" t="s">
        <v>85</v>
      </c>
      <c r="K34" s="17" t="s">
        <v>104</v>
      </c>
      <c r="L34" s="17" t="s">
        <v>108</v>
      </c>
      <c r="M34" s="17" t="s">
        <v>85</v>
      </c>
      <c r="N34" s="17" t="s">
        <v>109</v>
      </c>
      <c r="O34" s="17" t="s">
        <v>109</v>
      </c>
      <c r="P34" s="104" t="s">
        <v>42</v>
      </c>
      <c r="Q34" s="18" t="s">
        <v>40</v>
      </c>
      <c r="R34" s="17">
        <v>2</v>
      </c>
      <c r="S34" s="15">
        <v>200</v>
      </c>
      <c r="T34" s="2">
        <f t="shared" si="8"/>
        <v>400</v>
      </c>
      <c r="U34" s="19">
        <f t="shared" si="14"/>
        <v>0</v>
      </c>
      <c r="V34" s="2">
        <f t="shared" si="9"/>
        <v>0</v>
      </c>
      <c r="W34" s="2">
        <f t="shared" si="10"/>
        <v>0</v>
      </c>
      <c r="X34" s="19">
        <v>0</v>
      </c>
      <c r="Y34" s="2">
        <f t="shared" si="11"/>
        <v>0</v>
      </c>
      <c r="Z34" s="2">
        <f t="shared" si="12"/>
        <v>0</v>
      </c>
      <c r="AA34" s="58">
        <f t="shared" si="13"/>
        <v>0</v>
      </c>
      <c r="AB34" s="76" t="s">
        <v>185</v>
      </c>
    </row>
    <row r="35" spans="1:28" ht="14.4" customHeight="1">
      <c r="A35" s="60" t="s">
        <v>173</v>
      </c>
      <c r="B35" s="17" t="s">
        <v>123</v>
      </c>
      <c r="C35" s="105" t="s">
        <v>118</v>
      </c>
      <c r="D35" s="17" t="s">
        <v>207</v>
      </c>
      <c r="E35" s="41" t="s">
        <v>81</v>
      </c>
      <c r="F35" s="41" t="s">
        <v>102</v>
      </c>
      <c r="G35" s="104" t="s">
        <v>197</v>
      </c>
      <c r="H35" s="17" t="s">
        <v>83</v>
      </c>
      <c r="I35" s="17" t="s">
        <v>84</v>
      </c>
      <c r="J35" s="17" t="s">
        <v>85</v>
      </c>
      <c r="K35" s="17" t="s">
        <v>104</v>
      </c>
      <c r="L35" s="17" t="s">
        <v>108</v>
      </c>
      <c r="M35" s="17" t="s">
        <v>85</v>
      </c>
      <c r="N35" s="17" t="s">
        <v>109</v>
      </c>
      <c r="O35" s="17" t="s">
        <v>109</v>
      </c>
      <c r="P35" s="104" t="s">
        <v>39</v>
      </c>
      <c r="Q35" s="18" t="s">
        <v>40</v>
      </c>
      <c r="R35" s="17">
        <v>2</v>
      </c>
      <c r="S35" s="15">
        <v>200</v>
      </c>
      <c r="T35" s="2">
        <f t="shared" si="8"/>
        <v>400</v>
      </c>
      <c r="U35" s="19">
        <f t="shared" si="14"/>
        <v>0</v>
      </c>
      <c r="V35" s="2">
        <f t="shared" si="9"/>
        <v>0</v>
      </c>
      <c r="W35" s="2">
        <f t="shared" si="10"/>
        <v>0</v>
      </c>
      <c r="X35" s="19">
        <v>0</v>
      </c>
      <c r="Y35" s="2">
        <f t="shared" si="11"/>
        <v>0</v>
      </c>
      <c r="Z35" s="2">
        <f t="shared" si="12"/>
        <v>0</v>
      </c>
      <c r="AA35" s="58">
        <f t="shared" si="13"/>
        <v>0</v>
      </c>
      <c r="AB35" s="76" t="s">
        <v>185</v>
      </c>
    </row>
    <row r="36" spans="1:28" ht="14.4" customHeight="1">
      <c r="A36" s="60" t="s">
        <v>173</v>
      </c>
      <c r="B36" s="17" t="s">
        <v>124</v>
      </c>
      <c r="C36" s="105" t="s">
        <v>118</v>
      </c>
      <c r="D36" s="17" t="s">
        <v>92</v>
      </c>
      <c r="E36" s="41" t="s">
        <v>93</v>
      </c>
      <c r="F36" s="41"/>
      <c r="G36" s="104" t="s">
        <v>55</v>
      </c>
      <c r="H36" s="17"/>
      <c r="I36" s="17" t="s">
        <v>94</v>
      </c>
      <c r="J36" s="17" t="s">
        <v>85</v>
      </c>
      <c r="K36" s="17" t="s">
        <v>86</v>
      </c>
      <c r="L36" s="17" t="s">
        <v>95</v>
      </c>
      <c r="M36" s="17" t="s">
        <v>88</v>
      </c>
      <c r="N36" s="17" t="s">
        <v>95</v>
      </c>
      <c r="O36" s="17" t="s">
        <v>96</v>
      </c>
      <c r="P36" s="104" t="s">
        <v>97</v>
      </c>
      <c r="Q36" s="18" t="s">
        <v>56</v>
      </c>
      <c r="R36" s="17">
        <v>4</v>
      </c>
      <c r="S36" s="15">
        <v>100</v>
      </c>
      <c r="T36" s="2">
        <f t="shared" si="8"/>
        <v>400</v>
      </c>
      <c r="U36" s="19">
        <f t="shared" si="14"/>
        <v>0</v>
      </c>
      <c r="V36" s="2">
        <f t="shared" si="9"/>
        <v>0</v>
      </c>
      <c r="W36" s="2">
        <f t="shared" si="10"/>
        <v>0</v>
      </c>
      <c r="X36" s="19">
        <v>0</v>
      </c>
      <c r="Y36" s="2">
        <f t="shared" si="11"/>
        <v>0</v>
      </c>
      <c r="Z36" s="2">
        <f t="shared" si="12"/>
        <v>0</v>
      </c>
      <c r="AA36" s="58">
        <f t="shared" si="13"/>
        <v>0</v>
      </c>
      <c r="AB36" s="76" t="s">
        <v>187</v>
      </c>
    </row>
    <row r="37" spans="1:28" ht="14.4" customHeight="1">
      <c r="A37" s="60" t="s">
        <v>173</v>
      </c>
      <c r="B37" s="17" t="s">
        <v>155</v>
      </c>
      <c r="C37" s="105" t="s">
        <v>118</v>
      </c>
      <c r="D37" s="17" t="s">
        <v>207</v>
      </c>
      <c r="E37" s="41" t="s">
        <v>81</v>
      </c>
      <c r="F37" s="41" t="s">
        <v>82</v>
      </c>
      <c r="G37" s="104" t="s">
        <v>51</v>
      </c>
      <c r="H37" s="17" t="s">
        <v>83</v>
      </c>
      <c r="I37" s="17" t="s">
        <v>129</v>
      </c>
      <c r="J37" s="17" t="s">
        <v>85</v>
      </c>
      <c r="K37" s="17" t="s">
        <v>104</v>
      </c>
      <c r="L37" s="17" t="s">
        <v>105</v>
      </c>
      <c r="M37" s="17" t="s">
        <v>88</v>
      </c>
      <c r="N37" s="17" t="s">
        <v>106</v>
      </c>
      <c r="O37" s="17" t="s">
        <v>107</v>
      </c>
      <c r="P37" s="104" t="s">
        <v>51</v>
      </c>
      <c r="Q37" s="18" t="s">
        <v>45</v>
      </c>
      <c r="R37" s="17">
        <v>5</v>
      </c>
      <c r="S37" s="15">
        <v>120</v>
      </c>
      <c r="T37" s="2">
        <f t="shared" si="8"/>
        <v>600</v>
      </c>
      <c r="U37" s="19">
        <f t="shared" si="14"/>
        <v>0</v>
      </c>
      <c r="V37" s="2">
        <f t="shared" si="9"/>
        <v>0</v>
      </c>
      <c r="W37" s="2">
        <f t="shared" si="10"/>
        <v>0</v>
      </c>
      <c r="X37" s="19">
        <v>0</v>
      </c>
      <c r="Y37" s="2">
        <f t="shared" si="11"/>
        <v>0</v>
      </c>
      <c r="Z37" s="2">
        <f t="shared" si="12"/>
        <v>0</v>
      </c>
      <c r="AA37" s="58">
        <f t="shared" si="13"/>
        <v>0</v>
      </c>
      <c r="AB37" s="76" t="s">
        <v>184</v>
      </c>
    </row>
    <row r="38" spans="1:28" ht="14.4" customHeight="1">
      <c r="A38" s="60" t="s">
        <v>173</v>
      </c>
      <c r="B38" s="17" t="s">
        <v>156</v>
      </c>
      <c r="C38" s="105" t="s">
        <v>118</v>
      </c>
      <c r="D38" s="17" t="s">
        <v>207</v>
      </c>
      <c r="E38" s="41" t="s">
        <v>81</v>
      </c>
      <c r="F38" s="41" t="s">
        <v>82</v>
      </c>
      <c r="G38" s="104" t="s">
        <v>158</v>
      </c>
      <c r="H38" s="17" t="s">
        <v>83</v>
      </c>
      <c r="I38" s="17" t="s">
        <v>129</v>
      </c>
      <c r="J38" s="17" t="s">
        <v>85</v>
      </c>
      <c r="K38" s="17" t="s">
        <v>104</v>
      </c>
      <c r="L38" s="17" t="s">
        <v>105</v>
      </c>
      <c r="M38" s="17" t="s">
        <v>88</v>
      </c>
      <c r="N38" s="17" t="s">
        <v>106</v>
      </c>
      <c r="O38" s="17" t="s">
        <v>107</v>
      </c>
      <c r="P38" s="104" t="s">
        <v>158</v>
      </c>
      <c r="Q38" s="18" t="s">
        <v>45</v>
      </c>
      <c r="R38" s="17">
        <v>10</v>
      </c>
      <c r="S38" s="15">
        <v>170</v>
      </c>
      <c r="T38" s="2">
        <f t="shared" si="8"/>
        <v>1700</v>
      </c>
      <c r="U38" s="19">
        <f t="shared" si="14"/>
        <v>0</v>
      </c>
      <c r="V38" s="2">
        <f t="shared" si="9"/>
        <v>0</v>
      </c>
      <c r="W38" s="2">
        <f t="shared" si="10"/>
        <v>0</v>
      </c>
      <c r="X38" s="19">
        <v>0</v>
      </c>
      <c r="Y38" s="2">
        <f t="shared" si="11"/>
        <v>0</v>
      </c>
      <c r="Z38" s="2">
        <f t="shared" si="12"/>
        <v>0</v>
      </c>
      <c r="AA38" s="58">
        <f t="shared" si="13"/>
        <v>0</v>
      </c>
      <c r="AB38" s="76" t="s">
        <v>184</v>
      </c>
    </row>
    <row r="39" spans="1:28" ht="14.4" customHeight="1">
      <c r="A39" s="60" t="s">
        <v>173</v>
      </c>
      <c r="B39" s="17" t="s">
        <v>157</v>
      </c>
      <c r="C39" s="105" t="s">
        <v>118</v>
      </c>
      <c r="D39" s="17" t="s">
        <v>207</v>
      </c>
      <c r="E39" s="41" t="s">
        <v>81</v>
      </c>
      <c r="F39" s="41" t="s">
        <v>82</v>
      </c>
      <c r="G39" s="104" t="s">
        <v>159</v>
      </c>
      <c r="H39" s="17" t="s">
        <v>83</v>
      </c>
      <c r="I39" s="17" t="s">
        <v>129</v>
      </c>
      <c r="J39" s="17" t="s">
        <v>85</v>
      </c>
      <c r="K39" s="17" t="s">
        <v>104</v>
      </c>
      <c r="L39" s="17" t="s">
        <v>105</v>
      </c>
      <c r="M39" s="17" t="s">
        <v>88</v>
      </c>
      <c r="N39" s="17" t="s">
        <v>106</v>
      </c>
      <c r="O39" s="17" t="s">
        <v>107</v>
      </c>
      <c r="P39" s="104" t="s">
        <v>159</v>
      </c>
      <c r="Q39" s="18" t="s">
        <v>45</v>
      </c>
      <c r="R39" s="17">
        <v>5</v>
      </c>
      <c r="S39" s="15">
        <v>250</v>
      </c>
      <c r="T39" s="2">
        <f t="shared" si="8"/>
        <v>1250</v>
      </c>
      <c r="U39" s="19">
        <f t="shared" si="14"/>
        <v>0</v>
      </c>
      <c r="V39" s="2">
        <f t="shared" si="9"/>
        <v>0</v>
      </c>
      <c r="W39" s="2">
        <f t="shared" si="10"/>
        <v>0</v>
      </c>
      <c r="X39" s="19">
        <v>0</v>
      </c>
      <c r="Y39" s="2">
        <f t="shared" si="11"/>
        <v>0</v>
      </c>
      <c r="Z39" s="2">
        <f t="shared" si="12"/>
        <v>0</v>
      </c>
      <c r="AA39" s="58">
        <f t="shared" si="13"/>
        <v>0</v>
      </c>
      <c r="AB39" s="76" t="s">
        <v>184</v>
      </c>
    </row>
    <row r="40" spans="1:28" ht="14.4" customHeight="1">
      <c r="A40" s="55" t="s">
        <v>177</v>
      </c>
      <c r="B40" s="63" t="s">
        <v>216</v>
      </c>
      <c r="C40" s="63"/>
      <c r="D40" s="12"/>
      <c r="E40" s="40"/>
      <c r="F40" s="40"/>
      <c r="G40" s="12"/>
      <c r="H40" s="12"/>
      <c r="I40" s="12"/>
      <c r="J40" s="12"/>
      <c r="K40" s="12"/>
      <c r="L40" s="12"/>
      <c r="M40" s="12"/>
      <c r="N40" s="12"/>
      <c r="O40" s="12"/>
      <c r="P40" s="13"/>
      <c r="Q40" s="14"/>
      <c r="R40" s="13"/>
      <c r="S40" s="95"/>
      <c r="T40" s="13"/>
      <c r="U40" s="13"/>
      <c r="V40" s="13"/>
      <c r="W40" s="13"/>
      <c r="X40" s="13"/>
      <c r="Y40" s="13"/>
      <c r="Z40" s="13"/>
      <c r="AA40" s="56"/>
      <c r="AB40" s="76"/>
    </row>
    <row r="41" spans="1:28" ht="14.4" customHeight="1">
      <c r="A41" s="57" t="s">
        <v>177</v>
      </c>
      <c r="B41" s="17" t="s">
        <v>161</v>
      </c>
      <c r="C41" s="104" t="s">
        <v>160</v>
      </c>
      <c r="D41" s="17" t="s">
        <v>207</v>
      </c>
      <c r="E41" s="41" t="s">
        <v>81</v>
      </c>
      <c r="F41" s="41" t="s">
        <v>82</v>
      </c>
      <c r="G41" s="104" t="s">
        <v>58</v>
      </c>
      <c r="H41" s="17" t="s">
        <v>83</v>
      </c>
      <c r="I41" s="17" t="s">
        <v>129</v>
      </c>
      <c r="J41" s="17" t="s">
        <v>85</v>
      </c>
      <c r="K41" s="17" t="s">
        <v>104</v>
      </c>
      <c r="L41" s="17" t="s">
        <v>105</v>
      </c>
      <c r="M41" s="17" t="s">
        <v>88</v>
      </c>
      <c r="N41" s="17" t="s">
        <v>106</v>
      </c>
      <c r="O41" s="17" t="s">
        <v>107</v>
      </c>
      <c r="P41" s="104" t="s">
        <v>58</v>
      </c>
      <c r="Q41" s="18" t="s">
        <v>45</v>
      </c>
      <c r="R41" s="17">
        <v>1</v>
      </c>
      <c r="S41" s="15">
        <v>150</v>
      </c>
      <c r="T41" s="2">
        <f>R41*S41</f>
        <v>150</v>
      </c>
      <c r="U41" s="19">
        <f t="shared" ref="U41:U44" si="15">$U$40</f>
        <v>0</v>
      </c>
      <c r="V41" s="2">
        <f>U41*T41</f>
        <v>0</v>
      </c>
      <c r="W41" s="2">
        <f>R41*U41*2</f>
        <v>0</v>
      </c>
      <c r="X41" s="19">
        <v>0</v>
      </c>
      <c r="Y41" s="2">
        <f>X41*W41/1000</f>
        <v>0</v>
      </c>
      <c r="Z41" s="2">
        <f>U41*X41*2</f>
        <v>0</v>
      </c>
      <c r="AA41" s="58">
        <f>SUM(V41+Y41)</f>
        <v>0</v>
      </c>
      <c r="AB41" s="76" t="s">
        <v>184</v>
      </c>
    </row>
    <row r="42" spans="1:28" ht="14.4" customHeight="1">
      <c r="A42" s="57" t="s">
        <v>177</v>
      </c>
      <c r="B42" s="17" t="s">
        <v>131</v>
      </c>
      <c r="C42" s="104" t="s">
        <v>160</v>
      </c>
      <c r="D42" s="17" t="s">
        <v>80</v>
      </c>
      <c r="E42" s="41" t="s">
        <v>81</v>
      </c>
      <c r="F42" s="41" t="s">
        <v>82</v>
      </c>
      <c r="G42" s="104" t="s">
        <v>162</v>
      </c>
      <c r="H42" s="17" t="s">
        <v>83</v>
      </c>
      <c r="I42" s="17" t="s">
        <v>84</v>
      </c>
      <c r="J42" s="17" t="s">
        <v>85</v>
      </c>
      <c r="K42" s="17" t="s">
        <v>163</v>
      </c>
      <c r="L42" s="17" t="s">
        <v>164</v>
      </c>
      <c r="M42" s="17" t="s">
        <v>88</v>
      </c>
      <c r="N42" s="17" t="s">
        <v>166</v>
      </c>
      <c r="O42" s="17" t="s">
        <v>107</v>
      </c>
      <c r="P42" s="104" t="s">
        <v>43</v>
      </c>
      <c r="Q42" s="18" t="s">
        <v>165</v>
      </c>
      <c r="R42" s="17">
        <v>4</v>
      </c>
      <c r="S42" s="15">
        <v>80</v>
      </c>
      <c r="T42" s="2">
        <f>R42*S42</f>
        <v>320</v>
      </c>
      <c r="U42" s="19">
        <f t="shared" si="15"/>
        <v>0</v>
      </c>
      <c r="V42" s="2">
        <f>U42*T42</f>
        <v>0</v>
      </c>
      <c r="W42" s="2">
        <f>R42*U42*2</f>
        <v>0</v>
      </c>
      <c r="X42" s="19">
        <v>0</v>
      </c>
      <c r="Y42" s="2">
        <f>X42*W42/1000</f>
        <v>0</v>
      </c>
      <c r="Z42" s="2">
        <f>U42*X42*2</f>
        <v>0</v>
      </c>
      <c r="AA42" s="58">
        <f>SUM(V42+Y42)</f>
        <v>0</v>
      </c>
      <c r="AB42" s="76" t="s">
        <v>186</v>
      </c>
    </row>
    <row r="43" spans="1:28" ht="14.4" customHeight="1">
      <c r="A43" s="57" t="s">
        <v>177</v>
      </c>
      <c r="B43" s="17" t="s">
        <v>124</v>
      </c>
      <c r="C43" s="104" t="s">
        <v>160</v>
      </c>
      <c r="D43" s="17" t="s">
        <v>92</v>
      </c>
      <c r="E43" s="41" t="s">
        <v>93</v>
      </c>
      <c r="F43" s="41"/>
      <c r="G43" s="104" t="s">
        <v>55</v>
      </c>
      <c r="H43" s="17"/>
      <c r="I43" s="17" t="s">
        <v>94</v>
      </c>
      <c r="J43" s="17" t="s">
        <v>85</v>
      </c>
      <c r="K43" s="17" t="s">
        <v>86</v>
      </c>
      <c r="L43" s="17" t="s">
        <v>95</v>
      </c>
      <c r="M43" s="17" t="s">
        <v>88</v>
      </c>
      <c r="N43" s="17" t="s">
        <v>95</v>
      </c>
      <c r="O43" s="17" t="s">
        <v>96</v>
      </c>
      <c r="P43" s="104" t="s">
        <v>97</v>
      </c>
      <c r="Q43" s="18" t="s">
        <v>56</v>
      </c>
      <c r="R43" s="17">
        <v>2</v>
      </c>
      <c r="S43" s="15">
        <v>100</v>
      </c>
      <c r="T43" s="2">
        <f>R43*S43</f>
        <v>200</v>
      </c>
      <c r="U43" s="19">
        <f t="shared" si="15"/>
        <v>0</v>
      </c>
      <c r="V43" s="2">
        <f>U43*T43</f>
        <v>0</v>
      </c>
      <c r="W43" s="2">
        <f>R43*U43*2</f>
        <v>0</v>
      </c>
      <c r="X43" s="19">
        <v>0</v>
      </c>
      <c r="Y43" s="2">
        <f>X43*W43/1000</f>
        <v>0</v>
      </c>
      <c r="Z43" s="2">
        <f>U43*X43*2</f>
        <v>0</v>
      </c>
      <c r="AA43" s="58">
        <f>SUM(V43+Y43)</f>
        <v>0</v>
      </c>
      <c r="AB43" s="76" t="s">
        <v>187</v>
      </c>
    </row>
    <row r="44" spans="1:28" ht="14.4" customHeight="1">
      <c r="A44" s="57" t="s">
        <v>177</v>
      </c>
      <c r="B44" s="17" t="s">
        <v>112</v>
      </c>
      <c r="C44" s="104" t="s">
        <v>160</v>
      </c>
      <c r="D44" s="17" t="s">
        <v>92</v>
      </c>
      <c r="E44" s="41" t="s">
        <v>81</v>
      </c>
      <c r="F44" s="41" t="s">
        <v>113</v>
      </c>
      <c r="G44" s="104" t="s">
        <v>36</v>
      </c>
      <c r="H44" s="17"/>
      <c r="I44" s="17" t="s">
        <v>84</v>
      </c>
      <c r="J44" s="17" t="s">
        <v>85</v>
      </c>
      <c r="K44" s="17" t="s">
        <v>86</v>
      </c>
      <c r="L44" s="17" t="s">
        <v>95</v>
      </c>
      <c r="M44" s="17" t="s">
        <v>88</v>
      </c>
      <c r="N44" s="17" t="s">
        <v>114</v>
      </c>
      <c r="O44" s="17" t="s">
        <v>115</v>
      </c>
      <c r="P44" s="104" t="s">
        <v>116</v>
      </c>
      <c r="Q44" s="18" t="s">
        <v>37</v>
      </c>
      <c r="R44" s="17">
        <v>4</v>
      </c>
      <c r="S44" s="15">
        <v>80</v>
      </c>
      <c r="T44" s="2">
        <f>R44*S44</f>
        <v>320</v>
      </c>
      <c r="U44" s="19">
        <f t="shared" si="15"/>
        <v>0</v>
      </c>
      <c r="V44" s="2">
        <f>U44*T44</f>
        <v>0</v>
      </c>
      <c r="W44" s="2">
        <f>R44*U44*2</f>
        <v>0</v>
      </c>
      <c r="X44" s="19">
        <v>0</v>
      </c>
      <c r="Y44" s="2">
        <f>X44*W44/1000</f>
        <v>0</v>
      </c>
      <c r="Z44" s="2">
        <f>U44*X44*2</f>
        <v>0</v>
      </c>
      <c r="AA44" s="58">
        <f>SUM(V44+Y44)</f>
        <v>0</v>
      </c>
      <c r="AB44" s="76" t="s">
        <v>188</v>
      </c>
    </row>
    <row r="45" spans="1:28" ht="14.4" customHeight="1">
      <c r="A45" s="55" t="s">
        <v>177</v>
      </c>
      <c r="B45" s="63" t="s">
        <v>239</v>
      </c>
      <c r="C45" s="63"/>
      <c r="D45" s="12"/>
      <c r="E45" s="40"/>
      <c r="F45" s="40"/>
      <c r="G45" s="12"/>
      <c r="H45" s="12"/>
      <c r="I45" s="12"/>
      <c r="J45" s="12"/>
      <c r="K45" s="12"/>
      <c r="L45" s="12"/>
      <c r="M45" s="12"/>
      <c r="N45" s="12"/>
      <c r="O45" s="12"/>
      <c r="P45" s="13"/>
      <c r="Q45" s="14"/>
      <c r="R45" s="13"/>
      <c r="S45" s="95"/>
      <c r="T45" s="13"/>
      <c r="U45" s="13"/>
      <c r="V45" s="13"/>
      <c r="W45" s="13"/>
      <c r="X45" s="13"/>
      <c r="Y45" s="13"/>
      <c r="Z45" s="13"/>
      <c r="AA45" s="56"/>
      <c r="AB45" s="76"/>
    </row>
    <row r="46" spans="1:28" ht="14.4" customHeight="1">
      <c r="A46" s="57" t="s">
        <v>177</v>
      </c>
      <c r="B46" s="17" t="s">
        <v>161</v>
      </c>
      <c r="C46" s="104" t="s">
        <v>160</v>
      </c>
      <c r="D46" s="17" t="s">
        <v>207</v>
      </c>
      <c r="E46" s="41" t="s">
        <v>81</v>
      </c>
      <c r="F46" s="41" t="s">
        <v>82</v>
      </c>
      <c r="G46" s="104" t="s">
        <v>58</v>
      </c>
      <c r="H46" s="17" t="s">
        <v>83</v>
      </c>
      <c r="I46" s="17" t="s">
        <v>129</v>
      </c>
      <c r="J46" s="17" t="s">
        <v>85</v>
      </c>
      <c r="K46" s="17" t="s">
        <v>104</v>
      </c>
      <c r="L46" s="17" t="s">
        <v>105</v>
      </c>
      <c r="M46" s="17" t="s">
        <v>88</v>
      </c>
      <c r="N46" s="17" t="s">
        <v>106</v>
      </c>
      <c r="O46" s="17" t="s">
        <v>107</v>
      </c>
      <c r="P46" s="104" t="s">
        <v>58</v>
      </c>
      <c r="Q46" s="18" t="s">
        <v>45</v>
      </c>
      <c r="R46" s="17">
        <v>1</v>
      </c>
      <c r="S46" s="15">
        <v>150</v>
      </c>
      <c r="T46" s="2">
        <f>R46*S46</f>
        <v>150</v>
      </c>
      <c r="U46" s="19">
        <f>$U$45</f>
        <v>0</v>
      </c>
      <c r="V46" s="2">
        <f>U46*T46</f>
        <v>0</v>
      </c>
      <c r="W46" s="2">
        <f>R46*U46*2</f>
        <v>0</v>
      </c>
      <c r="X46" s="19">
        <v>0</v>
      </c>
      <c r="Y46" s="2">
        <f>X46*W46/1000</f>
        <v>0</v>
      </c>
      <c r="Z46" s="2">
        <f>U46*X46*2</f>
        <v>0</v>
      </c>
      <c r="AA46" s="58">
        <f>SUM(V46+Y46)</f>
        <v>0</v>
      </c>
      <c r="AB46" s="76" t="s">
        <v>184</v>
      </c>
    </row>
    <row r="47" spans="1:28" ht="14.4" customHeight="1">
      <c r="A47" s="57" t="s">
        <v>177</v>
      </c>
      <c r="B47" s="17" t="s">
        <v>131</v>
      </c>
      <c r="C47" s="104" t="s">
        <v>160</v>
      </c>
      <c r="D47" s="17" t="s">
        <v>80</v>
      </c>
      <c r="E47" s="41" t="s">
        <v>81</v>
      </c>
      <c r="F47" s="41" t="s">
        <v>82</v>
      </c>
      <c r="G47" s="104" t="s">
        <v>162</v>
      </c>
      <c r="H47" s="17" t="s">
        <v>83</v>
      </c>
      <c r="I47" s="17" t="s">
        <v>84</v>
      </c>
      <c r="J47" s="17" t="s">
        <v>85</v>
      </c>
      <c r="K47" s="17" t="s">
        <v>163</v>
      </c>
      <c r="L47" s="17" t="s">
        <v>164</v>
      </c>
      <c r="M47" s="17" t="s">
        <v>88</v>
      </c>
      <c r="N47" s="17" t="s">
        <v>166</v>
      </c>
      <c r="O47" s="17" t="s">
        <v>107</v>
      </c>
      <c r="P47" s="104" t="s">
        <v>43</v>
      </c>
      <c r="Q47" s="18" t="s">
        <v>165</v>
      </c>
      <c r="R47" s="17">
        <v>4</v>
      </c>
      <c r="S47" s="15">
        <v>80</v>
      </c>
      <c r="T47" s="2">
        <f>R47*S47</f>
        <v>320</v>
      </c>
      <c r="U47" s="19">
        <f t="shared" ref="U47:U49" si="16">$U$45</f>
        <v>0</v>
      </c>
      <c r="V47" s="2">
        <f>U47*T47</f>
        <v>0</v>
      </c>
      <c r="W47" s="2">
        <f>R47*U47*2</f>
        <v>0</v>
      </c>
      <c r="X47" s="19">
        <v>0</v>
      </c>
      <c r="Y47" s="2">
        <f>X47*W47/1000</f>
        <v>0</v>
      </c>
      <c r="Z47" s="2">
        <f>U47*X47*2</f>
        <v>0</v>
      </c>
      <c r="AA47" s="58">
        <f>SUM(V47+Y47)</f>
        <v>0</v>
      </c>
      <c r="AB47" s="76" t="s">
        <v>186</v>
      </c>
    </row>
    <row r="48" spans="1:28" ht="14.4" customHeight="1">
      <c r="A48" s="57" t="s">
        <v>177</v>
      </c>
      <c r="B48" s="17" t="s">
        <v>124</v>
      </c>
      <c r="C48" s="104" t="s">
        <v>160</v>
      </c>
      <c r="D48" s="17" t="s">
        <v>92</v>
      </c>
      <c r="E48" s="41" t="s">
        <v>93</v>
      </c>
      <c r="F48" s="41"/>
      <c r="G48" s="104" t="s">
        <v>55</v>
      </c>
      <c r="H48" s="17"/>
      <c r="I48" s="17" t="s">
        <v>94</v>
      </c>
      <c r="J48" s="17" t="s">
        <v>85</v>
      </c>
      <c r="K48" s="17" t="s">
        <v>86</v>
      </c>
      <c r="L48" s="17" t="s">
        <v>95</v>
      </c>
      <c r="M48" s="17" t="s">
        <v>88</v>
      </c>
      <c r="N48" s="17" t="s">
        <v>95</v>
      </c>
      <c r="O48" s="17" t="s">
        <v>96</v>
      </c>
      <c r="P48" s="104" t="s">
        <v>97</v>
      </c>
      <c r="Q48" s="18" t="s">
        <v>56</v>
      </c>
      <c r="R48" s="17">
        <v>2</v>
      </c>
      <c r="S48" s="15">
        <v>100</v>
      </c>
      <c r="T48" s="2">
        <f>R48*S48</f>
        <v>200</v>
      </c>
      <c r="U48" s="19">
        <f t="shared" si="16"/>
        <v>0</v>
      </c>
      <c r="V48" s="2">
        <f>U48*T48</f>
        <v>0</v>
      </c>
      <c r="W48" s="2">
        <f>R48*U48*2</f>
        <v>0</v>
      </c>
      <c r="X48" s="19">
        <v>0</v>
      </c>
      <c r="Y48" s="2">
        <f>X48*W48/1000</f>
        <v>0</v>
      </c>
      <c r="Z48" s="2">
        <f>U48*X48*2</f>
        <v>0</v>
      </c>
      <c r="AA48" s="58">
        <f>SUM(V48+Y48)</f>
        <v>0</v>
      </c>
      <c r="AB48" s="76" t="s">
        <v>187</v>
      </c>
    </row>
    <row r="49" spans="1:28" ht="14.4" customHeight="1">
      <c r="A49" s="57" t="s">
        <v>177</v>
      </c>
      <c r="B49" s="17" t="s">
        <v>112</v>
      </c>
      <c r="C49" s="104" t="s">
        <v>160</v>
      </c>
      <c r="D49" s="17" t="s">
        <v>92</v>
      </c>
      <c r="E49" s="41" t="s">
        <v>81</v>
      </c>
      <c r="F49" s="41" t="s">
        <v>113</v>
      </c>
      <c r="G49" s="104" t="s">
        <v>36</v>
      </c>
      <c r="H49" s="17"/>
      <c r="I49" s="17" t="s">
        <v>84</v>
      </c>
      <c r="J49" s="17" t="s">
        <v>85</v>
      </c>
      <c r="K49" s="17" t="s">
        <v>86</v>
      </c>
      <c r="L49" s="17" t="s">
        <v>95</v>
      </c>
      <c r="M49" s="17" t="s">
        <v>88</v>
      </c>
      <c r="N49" s="17" t="s">
        <v>114</v>
      </c>
      <c r="O49" s="17" t="s">
        <v>115</v>
      </c>
      <c r="P49" s="104" t="s">
        <v>116</v>
      </c>
      <c r="Q49" s="18" t="s">
        <v>37</v>
      </c>
      <c r="R49" s="17">
        <v>4</v>
      </c>
      <c r="S49" s="15">
        <v>80</v>
      </c>
      <c r="T49" s="2">
        <f>R49*S49</f>
        <v>320</v>
      </c>
      <c r="U49" s="19">
        <f t="shared" si="16"/>
        <v>0</v>
      </c>
      <c r="V49" s="2">
        <f>U49*T49</f>
        <v>0</v>
      </c>
      <c r="W49" s="2">
        <f>R49*U49*2</f>
        <v>0</v>
      </c>
      <c r="X49" s="19">
        <v>0</v>
      </c>
      <c r="Y49" s="2">
        <f>X49*W49/1000</f>
        <v>0</v>
      </c>
      <c r="Z49" s="2">
        <f>U49*X49*2</f>
        <v>0</v>
      </c>
      <c r="AA49" s="58">
        <f>SUM(V49+Y49)</f>
        <v>0</v>
      </c>
      <c r="AB49" s="76" t="s">
        <v>188</v>
      </c>
    </row>
    <row r="50" spans="1:28" ht="14.4" customHeight="1">
      <c r="A50" s="55" t="s">
        <v>174</v>
      </c>
      <c r="B50" s="63" t="s">
        <v>213</v>
      </c>
      <c r="C50" s="63"/>
      <c r="D50" s="12"/>
      <c r="E50" s="40"/>
      <c r="F50" s="40"/>
      <c r="G50" s="12"/>
      <c r="H50" s="12"/>
      <c r="I50" s="12"/>
      <c r="J50" s="12"/>
      <c r="K50" s="12"/>
      <c r="L50" s="12"/>
      <c r="M50" s="12"/>
      <c r="N50" s="12"/>
      <c r="O50" s="12"/>
      <c r="P50" s="13"/>
      <c r="Q50" s="14"/>
      <c r="R50" s="13"/>
      <c r="S50" s="95"/>
      <c r="T50" s="13"/>
      <c r="U50" s="13"/>
      <c r="V50" s="13"/>
      <c r="W50" s="13"/>
      <c r="X50" s="13"/>
      <c r="Y50" s="13"/>
      <c r="Z50" s="13"/>
      <c r="AA50" s="56"/>
      <c r="AB50" s="76" t="s">
        <v>184</v>
      </c>
    </row>
    <row r="51" spans="1:28" ht="14.4" customHeight="1">
      <c r="A51" s="57" t="s">
        <v>174</v>
      </c>
      <c r="B51" s="17" t="s">
        <v>135</v>
      </c>
      <c r="C51" s="104" t="s">
        <v>133</v>
      </c>
      <c r="D51" s="17" t="s">
        <v>207</v>
      </c>
      <c r="E51" s="41" t="s">
        <v>81</v>
      </c>
      <c r="F51" s="41" t="s">
        <v>82</v>
      </c>
      <c r="G51" s="104" t="s">
        <v>49</v>
      </c>
      <c r="H51" s="17" t="s">
        <v>83</v>
      </c>
      <c r="I51" s="17" t="s">
        <v>129</v>
      </c>
      <c r="J51" s="17" t="s">
        <v>85</v>
      </c>
      <c r="K51" s="17" t="s">
        <v>104</v>
      </c>
      <c r="L51" s="17" t="s">
        <v>105</v>
      </c>
      <c r="M51" s="17" t="s">
        <v>88</v>
      </c>
      <c r="N51" s="17" t="s">
        <v>106</v>
      </c>
      <c r="O51" s="17" t="s">
        <v>107</v>
      </c>
      <c r="P51" s="104" t="s">
        <v>49</v>
      </c>
      <c r="Q51" s="18" t="s">
        <v>45</v>
      </c>
      <c r="R51" s="17">
        <v>2</v>
      </c>
      <c r="S51" s="15">
        <v>180</v>
      </c>
      <c r="T51" s="2">
        <f>R51*S51</f>
        <v>360</v>
      </c>
      <c r="U51" s="19">
        <f>$U$50</f>
        <v>0</v>
      </c>
      <c r="V51" s="2">
        <f>U51*T51</f>
        <v>0</v>
      </c>
      <c r="W51" s="2">
        <f>R51*U51*2</f>
        <v>0</v>
      </c>
      <c r="X51" s="19">
        <v>0</v>
      </c>
      <c r="Y51" s="2">
        <f>X51*W51/1000</f>
        <v>0</v>
      </c>
      <c r="Z51" s="2">
        <f>U51*X51*2</f>
        <v>0</v>
      </c>
      <c r="AA51" s="58">
        <f>SUM(V51+Y51)</f>
        <v>0</v>
      </c>
      <c r="AB51" s="76" t="s">
        <v>184</v>
      </c>
    </row>
    <row r="52" spans="1:28" ht="14.4" customHeight="1">
      <c r="A52" s="57" t="s">
        <v>174</v>
      </c>
      <c r="B52" s="17" t="s">
        <v>123</v>
      </c>
      <c r="C52" s="104" t="s">
        <v>133</v>
      </c>
      <c r="D52" s="17" t="s">
        <v>207</v>
      </c>
      <c r="E52" s="41" t="s">
        <v>81</v>
      </c>
      <c r="F52" s="41" t="s">
        <v>102</v>
      </c>
      <c r="G52" s="104" t="s">
        <v>196</v>
      </c>
      <c r="H52" s="17" t="s">
        <v>83</v>
      </c>
      <c r="I52" s="17" t="s">
        <v>84</v>
      </c>
      <c r="J52" s="17" t="s">
        <v>85</v>
      </c>
      <c r="K52" s="17" t="s">
        <v>104</v>
      </c>
      <c r="L52" s="17" t="s">
        <v>108</v>
      </c>
      <c r="M52" s="17" t="s">
        <v>85</v>
      </c>
      <c r="N52" s="17" t="s">
        <v>109</v>
      </c>
      <c r="O52" s="17" t="s">
        <v>109</v>
      </c>
      <c r="P52" s="104" t="s">
        <v>41</v>
      </c>
      <c r="Q52" s="18" t="s">
        <v>40</v>
      </c>
      <c r="R52" s="17">
        <v>2</v>
      </c>
      <c r="S52" s="15">
        <v>180</v>
      </c>
      <c r="T52" s="2">
        <f>R52*S52</f>
        <v>360</v>
      </c>
      <c r="U52" s="19">
        <f t="shared" ref="U52:U53" si="17">$U$50</f>
        <v>0</v>
      </c>
      <c r="V52" s="2">
        <f>U52*T52</f>
        <v>0</v>
      </c>
      <c r="W52" s="2">
        <f>R52*U52*2</f>
        <v>0</v>
      </c>
      <c r="X52" s="19"/>
      <c r="Y52" s="2"/>
      <c r="Z52" s="2"/>
      <c r="AA52" s="58">
        <f>SUM(V52+Y52)</f>
        <v>0</v>
      </c>
      <c r="AB52" s="76" t="s">
        <v>185</v>
      </c>
    </row>
    <row r="53" spans="1:28" ht="14.4" customHeight="1">
      <c r="A53" s="57" t="s">
        <v>174</v>
      </c>
      <c r="B53" s="17" t="s">
        <v>124</v>
      </c>
      <c r="C53" s="104" t="s">
        <v>133</v>
      </c>
      <c r="D53" s="17" t="s">
        <v>92</v>
      </c>
      <c r="E53" s="41" t="s">
        <v>93</v>
      </c>
      <c r="F53" s="41"/>
      <c r="G53" s="104" t="s">
        <v>55</v>
      </c>
      <c r="H53" s="17"/>
      <c r="I53" s="17" t="s">
        <v>94</v>
      </c>
      <c r="J53" s="17" t="s">
        <v>85</v>
      </c>
      <c r="K53" s="17" t="s">
        <v>86</v>
      </c>
      <c r="L53" s="17" t="s">
        <v>95</v>
      </c>
      <c r="M53" s="17" t="s">
        <v>88</v>
      </c>
      <c r="N53" s="17" t="s">
        <v>95</v>
      </c>
      <c r="O53" s="17" t="s">
        <v>96</v>
      </c>
      <c r="P53" s="104" t="s">
        <v>97</v>
      </c>
      <c r="Q53" s="18" t="s">
        <v>56</v>
      </c>
      <c r="R53" s="17">
        <v>2</v>
      </c>
      <c r="S53" s="15">
        <v>180</v>
      </c>
      <c r="T53" s="2">
        <f>R53*S53</f>
        <v>360</v>
      </c>
      <c r="U53" s="19">
        <f t="shared" si="17"/>
        <v>0</v>
      </c>
      <c r="V53" s="2">
        <f>U53*T53</f>
        <v>0</v>
      </c>
      <c r="W53" s="2">
        <f>R53*U53*2</f>
        <v>0</v>
      </c>
      <c r="X53" s="19">
        <v>0</v>
      </c>
      <c r="Y53" s="2">
        <f>X53*W53/1000</f>
        <v>0</v>
      </c>
      <c r="Z53" s="2">
        <f>U53*X53*2</f>
        <v>0</v>
      </c>
      <c r="AA53" s="58">
        <f>SUM(V53+Y53)</f>
        <v>0</v>
      </c>
      <c r="AB53" s="76" t="s">
        <v>187</v>
      </c>
    </row>
    <row r="54" spans="1:28" ht="14.4" customHeight="1">
      <c r="A54" s="55" t="s">
        <v>174</v>
      </c>
      <c r="B54" s="63" t="s">
        <v>214</v>
      </c>
      <c r="C54" s="63"/>
      <c r="D54" s="12"/>
      <c r="E54" s="40"/>
      <c r="F54" s="40"/>
      <c r="G54" s="12"/>
      <c r="H54" s="12"/>
      <c r="I54" s="12"/>
      <c r="J54" s="12"/>
      <c r="K54" s="12"/>
      <c r="L54" s="12"/>
      <c r="M54" s="12"/>
      <c r="N54" s="12"/>
      <c r="O54" s="12"/>
      <c r="P54" s="13"/>
      <c r="Q54" s="14"/>
      <c r="R54" s="13"/>
      <c r="S54" s="95"/>
      <c r="T54" s="13"/>
      <c r="U54" s="13"/>
      <c r="V54" s="13"/>
      <c r="W54" s="13"/>
      <c r="X54" s="13"/>
      <c r="Y54" s="13"/>
      <c r="Z54" s="13"/>
      <c r="AA54" s="56"/>
      <c r="AB54" s="76" t="s">
        <v>184</v>
      </c>
    </row>
    <row r="55" spans="1:28" ht="14.4" customHeight="1">
      <c r="A55" s="57" t="s">
        <v>174</v>
      </c>
      <c r="B55" s="17" t="s">
        <v>135</v>
      </c>
      <c r="C55" s="104" t="s">
        <v>133</v>
      </c>
      <c r="D55" s="17" t="s">
        <v>207</v>
      </c>
      <c r="E55" s="41" t="s">
        <v>81</v>
      </c>
      <c r="F55" s="41" t="s">
        <v>82</v>
      </c>
      <c r="G55" s="104" t="s">
        <v>49</v>
      </c>
      <c r="H55" s="17" t="s">
        <v>83</v>
      </c>
      <c r="I55" s="17" t="s">
        <v>129</v>
      </c>
      <c r="J55" s="17" t="s">
        <v>85</v>
      </c>
      <c r="K55" s="17" t="s">
        <v>104</v>
      </c>
      <c r="L55" s="17" t="s">
        <v>105</v>
      </c>
      <c r="M55" s="17" t="s">
        <v>88</v>
      </c>
      <c r="N55" s="17" t="s">
        <v>106</v>
      </c>
      <c r="O55" s="17" t="s">
        <v>107</v>
      </c>
      <c r="P55" s="104" t="s">
        <v>49</v>
      </c>
      <c r="Q55" s="18" t="s">
        <v>45</v>
      </c>
      <c r="R55" s="17">
        <v>2</v>
      </c>
      <c r="S55" s="15">
        <v>180</v>
      </c>
      <c r="T55" s="2">
        <f>R55*S55</f>
        <v>360</v>
      </c>
      <c r="U55" s="19">
        <f t="shared" ref="U55:U57" si="18">$U$54</f>
        <v>0</v>
      </c>
      <c r="V55" s="2">
        <f>U55*T55</f>
        <v>0</v>
      </c>
      <c r="W55" s="2">
        <f>R55*U55*2</f>
        <v>0</v>
      </c>
      <c r="X55" s="19">
        <v>0</v>
      </c>
      <c r="Y55" s="2">
        <f>X55*W55/1000</f>
        <v>0</v>
      </c>
      <c r="Z55" s="2">
        <f>U55*X55*2</f>
        <v>0</v>
      </c>
      <c r="AA55" s="58">
        <f>SUM(V55+Y55)</f>
        <v>0</v>
      </c>
      <c r="AB55" s="76" t="s">
        <v>184</v>
      </c>
    </row>
    <row r="56" spans="1:28" ht="14.4" customHeight="1">
      <c r="A56" s="57" t="s">
        <v>174</v>
      </c>
      <c r="B56" s="17" t="s">
        <v>123</v>
      </c>
      <c r="C56" s="104" t="s">
        <v>133</v>
      </c>
      <c r="D56" s="17" t="s">
        <v>207</v>
      </c>
      <c r="E56" s="41" t="s">
        <v>81</v>
      </c>
      <c r="F56" s="41" t="s">
        <v>102</v>
      </c>
      <c r="G56" s="104" t="s">
        <v>196</v>
      </c>
      <c r="H56" s="17" t="s">
        <v>83</v>
      </c>
      <c r="I56" s="17" t="s">
        <v>84</v>
      </c>
      <c r="J56" s="17" t="s">
        <v>85</v>
      </c>
      <c r="K56" s="17" t="s">
        <v>104</v>
      </c>
      <c r="L56" s="17" t="s">
        <v>108</v>
      </c>
      <c r="M56" s="17" t="s">
        <v>85</v>
      </c>
      <c r="N56" s="17" t="s">
        <v>109</v>
      </c>
      <c r="O56" s="17" t="s">
        <v>109</v>
      </c>
      <c r="P56" s="104" t="s">
        <v>41</v>
      </c>
      <c r="Q56" s="18" t="s">
        <v>40</v>
      </c>
      <c r="R56" s="17">
        <v>2</v>
      </c>
      <c r="S56" s="15">
        <v>180</v>
      </c>
      <c r="T56" s="2">
        <f>R56*S56</f>
        <v>360</v>
      </c>
      <c r="U56" s="19">
        <f t="shared" si="18"/>
        <v>0</v>
      </c>
      <c r="V56" s="2">
        <f>U56*T56</f>
        <v>0</v>
      </c>
      <c r="W56" s="2">
        <f>R56*U56*2</f>
        <v>0</v>
      </c>
      <c r="X56" s="19"/>
      <c r="Y56" s="2"/>
      <c r="Z56" s="2"/>
      <c r="AA56" s="58">
        <f>SUM(V56+Y56)</f>
        <v>0</v>
      </c>
      <c r="AB56" s="76" t="s">
        <v>185</v>
      </c>
    </row>
    <row r="57" spans="1:28" ht="14.4" customHeight="1">
      <c r="A57" s="57" t="s">
        <v>174</v>
      </c>
      <c r="B57" s="17" t="s">
        <v>124</v>
      </c>
      <c r="C57" s="104" t="s">
        <v>133</v>
      </c>
      <c r="D57" s="17" t="s">
        <v>92</v>
      </c>
      <c r="E57" s="41" t="s">
        <v>93</v>
      </c>
      <c r="F57" s="41"/>
      <c r="G57" s="104" t="s">
        <v>55</v>
      </c>
      <c r="H57" s="17"/>
      <c r="I57" s="17" t="s">
        <v>94</v>
      </c>
      <c r="J57" s="17" t="s">
        <v>85</v>
      </c>
      <c r="K57" s="17" t="s">
        <v>86</v>
      </c>
      <c r="L57" s="17" t="s">
        <v>95</v>
      </c>
      <c r="M57" s="17" t="s">
        <v>88</v>
      </c>
      <c r="N57" s="17" t="s">
        <v>95</v>
      </c>
      <c r="O57" s="17" t="s">
        <v>96</v>
      </c>
      <c r="P57" s="104" t="s">
        <v>97</v>
      </c>
      <c r="Q57" s="18" t="s">
        <v>56</v>
      </c>
      <c r="R57" s="17">
        <v>2</v>
      </c>
      <c r="S57" s="15">
        <v>180</v>
      </c>
      <c r="T57" s="2">
        <f>R57*S57</f>
        <v>360</v>
      </c>
      <c r="U57" s="19">
        <f t="shared" si="18"/>
        <v>0</v>
      </c>
      <c r="V57" s="2">
        <f>U57*T57</f>
        <v>0</v>
      </c>
      <c r="W57" s="2">
        <f>R57*U57*2</f>
        <v>0</v>
      </c>
      <c r="X57" s="19">
        <v>0</v>
      </c>
      <c r="Y57" s="2">
        <f>X57*W57/1000</f>
        <v>0</v>
      </c>
      <c r="Z57" s="2">
        <f>U57*X57*2</f>
        <v>0</v>
      </c>
      <c r="AA57" s="58">
        <f>SUM(V57+Y57)</f>
        <v>0</v>
      </c>
      <c r="AB57" s="76" t="s">
        <v>187</v>
      </c>
    </row>
    <row r="58" spans="1:28" ht="14.4" customHeight="1">
      <c r="A58" s="55" t="s">
        <v>175</v>
      </c>
      <c r="B58" s="63" t="s">
        <v>215</v>
      </c>
      <c r="C58" s="63"/>
      <c r="D58" s="12"/>
      <c r="E58" s="40"/>
      <c r="F58" s="40"/>
      <c r="G58" s="12"/>
      <c r="H58" s="12"/>
      <c r="I58" s="12"/>
      <c r="J58" s="12"/>
      <c r="K58" s="12"/>
      <c r="L58" s="12"/>
      <c r="M58" s="12"/>
      <c r="N58" s="12"/>
      <c r="O58" s="12"/>
      <c r="P58" s="13"/>
      <c r="Q58" s="14"/>
      <c r="R58" s="13"/>
      <c r="S58" s="95"/>
      <c r="T58" s="13"/>
      <c r="U58" s="13"/>
      <c r="V58" s="13"/>
      <c r="W58" s="13"/>
      <c r="X58" s="13"/>
      <c r="Y58" s="13"/>
      <c r="Z58" s="13"/>
      <c r="AA58" s="56"/>
      <c r="AB58" s="76"/>
    </row>
    <row r="59" spans="1:28" ht="14.4" customHeight="1">
      <c r="A59" s="57" t="s">
        <v>175</v>
      </c>
      <c r="B59" s="17" t="s">
        <v>135</v>
      </c>
      <c r="C59" s="104" t="s">
        <v>137</v>
      </c>
      <c r="D59" s="17" t="s">
        <v>207</v>
      </c>
      <c r="E59" s="41" t="s">
        <v>81</v>
      </c>
      <c r="F59" s="41" t="s">
        <v>82</v>
      </c>
      <c r="G59" s="104" t="s">
        <v>44</v>
      </c>
      <c r="H59" s="17" t="s">
        <v>83</v>
      </c>
      <c r="I59" s="17" t="s">
        <v>129</v>
      </c>
      <c r="J59" s="17" t="s">
        <v>85</v>
      </c>
      <c r="K59" s="17" t="s">
        <v>104</v>
      </c>
      <c r="L59" s="17" t="s">
        <v>105</v>
      </c>
      <c r="M59" s="17" t="s">
        <v>88</v>
      </c>
      <c r="N59" s="17" t="s">
        <v>139</v>
      </c>
      <c r="O59" s="17" t="s">
        <v>107</v>
      </c>
      <c r="P59" s="104" t="s">
        <v>44</v>
      </c>
      <c r="Q59" s="18" t="s">
        <v>45</v>
      </c>
      <c r="R59" s="17">
        <v>1</v>
      </c>
      <c r="S59" s="15">
        <v>100</v>
      </c>
      <c r="T59" s="2">
        <f>R59*S59</f>
        <v>100</v>
      </c>
      <c r="U59" s="19">
        <f>$U$58</f>
        <v>0</v>
      </c>
      <c r="V59" s="2">
        <f>U59*T59</f>
        <v>0</v>
      </c>
      <c r="W59" s="2">
        <f>R59*U59*2</f>
        <v>0</v>
      </c>
      <c r="X59" s="19">
        <v>0</v>
      </c>
      <c r="Y59" s="2">
        <f>X59*W59/1000</f>
        <v>0</v>
      </c>
      <c r="Z59" s="2">
        <f>U59*X59*2</f>
        <v>0</v>
      </c>
      <c r="AA59" s="58">
        <f>SUM(V59+Y59)</f>
        <v>0</v>
      </c>
      <c r="AB59" s="76" t="s">
        <v>184</v>
      </c>
    </row>
    <row r="60" spans="1:28" ht="14.4" customHeight="1">
      <c r="A60" s="57" t="s">
        <v>175</v>
      </c>
      <c r="B60" s="17" t="s">
        <v>124</v>
      </c>
      <c r="C60" s="104" t="s">
        <v>137</v>
      </c>
      <c r="D60" s="17" t="s">
        <v>92</v>
      </c>
      <c r="E60" s="41" t="s">
        <v>93</v>
      </c>
      <c r="F60" s="41"/>
      <c r="G60" s="104" t="s">
        <v>55</v>
      </c>
      <c r="H60" s="17"/>
      <c r="I60" s="17" t="s">
        <v>94</v>
      </c>
      <c r="J60" s="17" t="s">
        <v>85</v>
      </c>
      <c r="K60" s="17" t="s">
        <v>86</v>
      </c>
      <c r="L60" s="17" t="s">
        <v>95</v>
      </c>
      <c r="M60" s="17" t="s">
        <v>88</v>
      </c>
      <c r="N60" s="17" t="s">
        <v>95</v>
      </c>
      <c r="O60" s="17" t="s">
        <v>96</v>
      </c>
      <c r="P60" s="104" t="s">
        <v>97</v>
      </c>
      <c r="Q60" s="18" t="s">
        <v>56</v>
      </c>
      <c r="R60" s="17">
        <v>2</v>
      </c>
      <c r="S60" s="15">
        <v>100</v>
      </c>
      <c r="T60" s="2">
        <f>R60*S60</f>
        <v>200</v>
      </c>
      <c r="U60" s="19">
        <f>$U$58</f>
        <v>0</v>
      </c>
      <c r="V60" s="2">
        <f>U60*T60</f>
        <v>0</v>
      </c>
      <c r="W60" s="2">
        <f>R60*U60*2</f>
        <v>0</v>
      </c>
      <c r="X60" s="19">
        <v>0</v>
      </c>
      <c r="Y60" s="2">
        <f>X60*W60/1000</f>
        <v>0</v>
      </c>
      <c r="Z60" s="2">
        <f>U60*X60*2</f>
        <v>0</v>
      </c>
      <c r="AA60" s="58">
        <f>SUM(V60+Y60)</f>
        <v>0</v>
      </c>
      <c r="AB60" s="76" t="s">
        <v>187</v>
      </c>
    </row>
    <row r="61" spans="1:28" ht="14.4" customHeight="1">
      <c r="A61" s="55" t="s">
        <v>140</v>
      </c>
      <c r="B61" s="63" t="s">
        <v>141</v>
      </c>
      <c r="C61" s="63"/>
      <c r="D61" s="12"/>
      <c r="E61" s="40"/>
      <c r="F61" s="40"/>
      <c r="G61" s="12"/>
      <c r="H61" s="12"/>
      <c r="I61" s="12"/>
      <c r="J61" s="12"/>
      <c r="K61" s="12"/>
      <c r="L61" s="12"/>
      <c r="M61" s="12"/>
      <c r="N61" s="12"/>
      <c r="O61" s="12"/>
      <c r="P61" s="13"/>
      <c r="Q61" s="14"/>
      <c r="R61" s="13"/>
      <c r="S61" s="95"/>
      <c r="T61" s="13"/>
      <c r="U61" s="13"/>
      <c r="V61" s="13"/>
      <c r="W61" s="13"/>
      <c r="X61" s="13"/>
      <c r="Y61" s="13"/>
      <c r="Z61" s="13"/>
      <c r="AA61" s="56"/>
      <c r="AB61" s="76"/>
    </row>
    <row r="62" spans="1:28" ht="14.4" customHeight="1">
      <c r="A62" s="57" t="s">
        <v>140</v>
      </c>
      <c r="B62" s="17" t="s">
        <v>142</v>
      </c>
      <c r="C62" s="104" t="s">
        <v>241</v>
      </c>
      <c r="D62" s="17" t="s">
        <v>80</v>
      </c>
      <c r="E62" s="41" t="s">
        <v>81</v>
      </c>
      <c r="F62" s="41" t="s">
        <v>82</v>
      </c>
      <c r="G62" s="104" t="s">
        <v>46</v>
      </c>
      <c r="H62" s="17" t="s">
        <v>83</v>
      </c>
      <c r="I62" s="17" t="s">
        <v>84</v>
      </c>
      <c r="J62" s="17" t="s">
        <v>85</v>
      </c>
      <c r="K62" s="17" t="s">
        <v>86</v>
      </c>
      <c r="L62" s="17" t="s">
        <v>87</v>
      </c>
      <c r="M62" s="17" t="s">
        <v>88</v>
      </c>
      <c r="N62" s="17" t="s">
        <v>89</v>
      </c>
      <c r="O62" s="17" t="s">
        <v>90</v>
      </c>
      <c r="P62" s="104" t="s">
        <v>46</v>
      </c>
      <c r="Q62" s="18" t="s">
        <v>54</v>
      </c>
      <c r="R62" s="17">
        <v>1</v>
      </c>
      <c r="S62" s="15">
        <v>60</v>
      </c>
      <c r="T62" s="2">
        <f>R62*S62</f>
        <v>60</v>
      </c>
      <c r="U62" s="19">
        <f>$U$61</f>
        <v>0</v>
      </c>
      <c r="V62" s="2">
        <f>U62*T62</f>
        <v>0</v>
      </c>
      <c r="W62" s="2">
        <f>R62*U62*2</f>
        <v>0</v>
      </c>
      <c r="X62" s="19">
        <v>0</v>
      </c>
      <c r="Y62" s="2">
        <f>X62*W62/1000</f>
        <v>0</v>
      </c>
      <c r="Z62" s="2">
        <f>U62*X62*2</f>
        <v>0</v>
      </c>
      <c r="AA62" s="58">
        <f>SUM(V62+Y62)</f>
        <v>0</v>
      </c>
      <c r="AB62" s="76" t="s">
        <v>186</v>
      </c>
    </row>
    <row r="63" spans="1:28" ht="14.4" customHeight="1">
      <c r="A63" s="55" t="s">
        <v>140</v>
      </c>
      <c r="B63" s="63" t="s">
        <v>210</v>
      </c>
      <c r="C63" s="63"/>
      <c r="D63" s="12"/>
      <c r="E63" s="40"/>
      <c r="F63" s="40"/>
      <c r="G63" s="12"/>
      <c r="H63" s="12"/>
      <c r="I63" s="12"/>
      <c r="J63" s="12"/>
      <c r="K63" s="12"/>
      <c r="L63" s="12"/>
      <c r="M63" s="12"/>
      <c r="N63" s="12"/>
      <c r="O63" s="12"/>
      <c r="P63" s="13"/>
      <c r="Q63" s="14"/>
      <c r="R63" s="13"/>
      <c r="S63" s="95"/>
      <c r="T63" s="13"/>
      <c r="U63" s="13"/>
      <c r="V63" s="13"/>
      <c r="W63" s="13"/>
      <c r="X63" s="13"/>
      <c r="Y63" s="13"/>
      <c r="Z63" s="13"/>
      <c r="AA63" s="56"/>
      <c r="AB63" s="76"/>
    </row>
    <row r="64" spans="1:28" ht="14.4" customHeight="1">
      <c r="A64" s="57" t="s">
        <v>140</v>
      </c>
      <c r="B64" s="17" t="s">
        <v>142</v>
      </c>
      <c r="C64" s="104" t="s">
        <v>241</v>
      </c>
      <c r="D64" s="17" t="s">
        <v>80</v>
      </c>
      <c r="E64" s="41" t="s">
        <v>81</v>
      </c>
      <c r="F64" s="41" t="s">
        <v>82</v>
      </c>
      <c r="G64" s="104" t="s">
        <v>46</v>
      </c>
      <c r="H64" s="17" t="s">
        <v>83</v>
      </c>
      <c r="I64" s="17" t="s">
        <v>84</v>
      </c>
      <c r="J64" s="17" t="s">
        <v>85</v>
      </c>
      <c r="K64" s="17" t="s">
        <v>86</v>
      </c>
      <c r="L64" s="17" t="s">
        <v>87</v>
      </c>
      <c r="M64" s="17" t="s">
        <v>88</v>
      </c>
      <c r="N64" s="17" t="s">
        <v>89</v>
      </c>
      <c r="O64" s="17" t="s">
        <v>90</v>
      </c>
      <c r="P64" s="104" t="s">
        <v>46</v>
      </c>
      <c r="Q64" s="18" t="s">
        <v>54</v>
      </c>
      <c r="R64" s="17">
        <v>1</v>
      </c>
      <c r="S64" s="15">
        <v>60</v>
      </c>
      <c r="T64" s="2">
        <f>R64*S64</f>
        <v>60</v>
      </c>
      <c r="U64" s="19">
        <f>$U$63</f>
        <v>0</v>
      </c>
      <c r="V64" s="2">
        <f>U64*T64</f>
        <v>0</v>
      </c>
      <c r="W64" s="2">
        <f>R64*U64*2</f>
        <v>0</v>
      </c>
      <c r="X64" s="19">
        <v>0</v>
      </c>
      <c r="Y64" s="2">
        <f>X64*W64/1000</f>
        <v>0</v>
      </c>
      <c r="Z64" s="2">
        <f>U64*X64*2</f>
        <v>0</v>
      </c>
      <c r="AA64" s="58">
        <f>SUM(V64+Y64)</f>
        <v>0</v>
      </c>
      <c r="AB64" s="76" t="s">
        <v>186</v>
      </c>
    </row>
    <row r="65" spans="1:28" ht="14.4" customHeight="1">
      <c r="A65" s="55" t="s">
        <v>140</v>
      </c>
      <c r="B65" s="63" t="s">
        <v>211</v>
      </c>
      <c r="C65" s="63"/>
      <c r="D65" s="12"/>
      <c r="E65" s="40"/>
      <c r="F65" s="40"/>
      <c r="G65" s="12"/>
      <c r="H65" s="12"/>
      <c r="I65" s="12"/>
      <c r="J65" s="12"/>
      <c r="K65" s="12"/>
      <c r="L65" s="12"/>
      <c r="M65" s="12"/>
      <c r="N65" s="12"/>
      <c r="O65" s="12"/>
      <c r="P65" s="13"/>
      <c r="Q65" s="14"/>
      <c r="R65" s="13"/>
      <c r="S65" s="95"/>
      <c r="T65" s="13"/>
      <c r="U65" s="13"/>
      <c r="V65" s="13"/>
      <c r="W65" s="13"/>
      <c r="X65" s="13"/>
      <c r="Y65" s="13"/>
      <c r="Z65" s="13"/>
      <c r="AA65" s="56"/>
      <c r="AB65" s="76"/>
    </row>
    <row r="66" spans="1:28" ht="14.4" customHeight="1">
      <c r="A66" s="57" t="s">
        <v>140</v>
      </c>
      <c r="B66" s="17" t="s">
        <v>142</v>
      </c>
      <c r="C66" s="104" t="s">
        <v>241</v>
      </c>
      <c r="D66" s="17" t="s">
        <v>80</v>
      </c>
      <c r="E66" s="41" t="s">
        <v>81</v>
      </c>
      <c r="F66" s="41" t="s">
        <v>82</v>
      </c>
      <c r="G66" s="104" t="s">
        <v>46</v>
      </c>
      <c r="H66" s="17" t="s">
        <v>83</v>
      </c>
      <c r="I66" s="17" t="s">
        <v>84</v>
      </c>
      <c r="J66" s="17" t="s">
        <v>85</v>
      </c>
      <c r="K66" s="17" t="s">
        <v>86</v>
      </c>
      <c r="L66" s="17" t="s">
        <v>87</v>
      </c>
      <c r="M66" s="17" t="s">
        <v>88</v>
      </c>
      <c r="N66" s="17" t="s">
        <v>89</v>
      </c>
      <c r="O66" s="17" t="s">
        <v>90</v>
      </c>
      <c r="P66" s="104" t="s">
        <v>46</v>
      </c>
      <c r="Q66" s="18" t="s">
        <v>54</v>
      </c>
      <c r="R66" s="17">
        <v>1</v>
      </c>
      <c r="S66" s="15">
        <v>60</v>
      </c>
      <c r="T66" s="2">
        <f>R66*S66</f>
        <v>60</v>
      </c>
      <c r="U66" s="19">
        <f>$U$65</f>
        <v>0</v>
      </c>
      <c r="V66" s="2">
        <f>U66*T66</f>
        <v>0</v>
      </c>
      <c r="W66" s="2">
        <f>R66*U66*2</f>
        <v>0</v>
      </c>
      <c r="X66" s="19">
        <v>0</v>
      </c>
      <c r="Y66" s="2">
        <f>X66*W66/1000</f>
        <v>0</v>
      </c>
      <c r="Z66" s="2">
        <f>U66*X66*2</f>
        <v>0</v>
      </c>
      <c r="AA66" s="58">
        <f>SUM(V66+Y66)</f>
        <v>0</v>
      </c>
      <c r="AB66" s="76" t="s">
        <v>186</v>
      </c>
    </row>
    <row r="67" spans="1:28" ht="14.4" customHeight="1">
      <c r="A67" s="55" t="s">
        <v>140</v>
      </c>
      <c r="B67" s="63" t="s">
        <v>212</v>
      </c>
      <c r="C67" s="63"/>
      <c r="D67" s="12"/>
      <c r="E67" s="40"/>
      <c r="F67" s="40"/>
      <c r="G67" s="12"/>
      <c r="H67" s="12"/>
      <c r="I67" s="12"/>
      <c r="J67" s="12"/>
      <c r="K67" s="12"/>
      <c r="L67" s="12"/>
      <c r="M67" s="12"/>
      <c r="N67" s="12"/>
      <c r="O67" s="12"/>
      <c r="P67" s="13"/>
      <c r="Q67" s="14"/>
      <c r="R67" s="13"/>
      <c r="S67" s="95"/>
      <c r="T67" s="13"/>
      <c r="U67" s="13"/>
      <c r="V67" s="13"/>
      <c r="W67" s="13"/>
      <c r="X67" s="13"/>
      <c r="Y67" s="13"/>
      <c r="Z67" s="13"/>
      <c r="AA67" s="56"/>
      <c r="AB67" s="76"/>
    </row>
    <row r="68" spans="1:28" ht="14.4" customHeight="1">
      <c r="A68" s="57" t="s">
        <v>140</v>
      </c>
      <c r="B68" s="17" t="s">
        <v>142</v>
      </c>
      <c r="C68" s="104" t="s">
        <v>241</v>
      </c>
      <c r="D68" s="17" t="s">
        <v>80</v>
      </c>
      <c r="E68" s="41" t="s">
        <v>81</v>
      </c>
      <c r="F68" s="41" t="s">
        <v>82</v>
      </c>
      <c r="G68" s="104" t="s">
        <v>46</v>
      </c>
      <c r="H68" s="17" t="s">
        <v>83</v>
      </c>
      <c r="I68" s="17" t="s">
        <v>84</v>
      </c>
      <c r="J68" s="17" t="s">
        <v>85</v>
      </c>
      <c r="K68" s="17" t="s">
        <v>86</v>
      </c>
      <c r="L68" s="17" t="s">
        <v>87</v>
      </c>
      <c r="M68" s="17" t="s">
        <v>88</v>
      </c>
      <c r="N68" s="17" t="s">
        <v>89</v>
      </c>
      <c r="O68" s="17" t="s">
        <v>90</v>
      </c>
      <c r="P68" s="104" t="s">
        <v>46</v>
      </c>
      <c r="Q68" s="18" t="s">
        <v>54</v>
      </c>
      <c r="R68" s="17">
        <v>1</v>
      </c>
      <c r="S68" s="15">
        <v>60</v>
      </c>
      <c r="T68" s="2">
        <f>R68*S68</f>
        <v>60</v>
      </c>
      <c r="U68" s="19">
        <f>$U$67</f>
        <v>0</v>
      </c>
      <c r="V68" s="2">
        <f>U68*T68</f>
        <v>0</v>
      </c>
      <c r="W68" s="2">
        <f>R68*U68*2</f>
        <v>0</v>
      </c>
      <c r="X68" s="19">
        <v>0</v>
      </c>
      <c r="Y68" s="2">
        <f>X68*W68/1000</f>
        <v>0</v>
      </c>
      <c r="Z68" s="2">
        <f>U68*X68*2</f>
        <v>0</v>
      </c>
      <c r="AA68" s="58">
        <f>SUM(V68+Y68)</f>
        <v>0</v>
      </c>
      <c r="AB68" s="76" t="s">
        <v>186</v>
      </c>
    </row>
    <row r="69" spans="1:28" ht="14.4" customHeight="1">
      <c r="A69" s="55" t="s">
        <v>143</v>
      </c>
      <c r="B69" s="63" t="s">
        <v>217</v>
      </c>
      <c r="C69" s="63"/>
      <c r="D69" s="12"/>
      <c r="E69" s="40"/>
      <c r="F69" s="40"/>
      <c r="G69" s="12"/>
      <c r="H69" s="12"/>
      <c r="I69" s="12"/>
      <c r="J69" s="12"/>
      <c r="K69" s="12"/>
      <c r="L69" s="12"/>
      <c r="M69" s="12"/>
      <c r="N69" s="12"/>
      <c r="O69" s="12"/>
      <c r="P69" s="13"/>
      <c r="Q69" s="14"/>
      <c r="R69" s="13"/>
      <c r="S69" s="95"/>
      <c r="T69" s="13"/>
      <c r="U69" s="13"/>
      <c r="V69" s="13"/>
      <c r="W69" s="13"/>
      <c r="X69" s="13"/>
      <c r="Y69" s="13"/>
      <c r="Z69" s="13"/>
      <c r="AA69" s="56"/>
      <c r="AB69" s="76"/>
    </row>
    <row r="70" spans="1:28" ht="14.4" customHeight="1">
      <c r="A70" s="61" t="s">
        <v>143</v>
      </c>
      <c r="B70" s="27" t="s">
        <v>145</v>
      </c>
      <c r="C70" s="106" t="s">
        <v>144</v>
      </c>
      <c r="D70" s="17" t="s">
        <v>207</v>
      </c>
      <c r="E70" s="41" t="s">
        <v>81</v>
      </c>
      <c r="F70" s="41" t="s">
        <v>82</v>
      </c>
      <c r="G70" s="104" t="s">
        <v>52</v>
      </c>
      <c r="H70" s="17" t="s">
        <v>83</v>
      </c>
      <c r="I70" s="17" t="s">
        <v>129</v>
      </c>
      <c r="J70" s="17" t="s">
        <v>85</v>
      </c>
      <c r="K70" s="17" t="s">
        <v>104</v>
      </c>
      <c r="L70" s="17" t="s">
        <v>105</v>
      </c>
      <c r="M70" s="17" t="s">
        <v>88</v>
      </c>
      <c r="N70" s="17" t="s">
        <v>106</v>
      </c>
      <c r="O70" s="17" t="s">
        <v>107</v>
      </c>
      <c r="P70" s="104" t="s">
        <v>52</v>
      </c>
      <c r="Q70" s="18" t="s">
        <v>45</v>
      </c>
      <c r="R70" s="17">
        <v>1</v>
      </c>
      <c r="S70" s="15">
        <v>30</v>
      </c>
      <c r="T70" s="2">
        <f>R70*S70</f>
        <v>30</v>
      </c>
      <c r="U70" s="19">
        <f>$U$69</f>
        <v>0</v>
      </c>
      <c r="V70" s="2">
        <f>U70*T70</f>
        <v>0</v>
      </c>
      <c r="W70" s="2">
        <f>R70*U70*2</f>
        <v>0</v>
      </c>
      <c r="X70" s="19">
        <v>0</v>
      </c>
      <c r="Y70" s="2">
        <f>X70*W70/1000</f>
        <v>0</v>
      </c>
      <c r="Z70" s="2">
        <f>U70*X70*2</f>
        <v>0</v>
      </c>
      <c r="AA70" s="58">
        <f>SUM(V70+Y70)</f>
        <v>0</v>
      </c>
      <c r="AB70" s="76" t="s">
        <v>184</v>
      </c>
    </row>
    <row r="71" spans="1:28" ht="14.4" customHeight="1">
      <c r="A71" s="61" t="s">
        <v>143</v>
      </c>
      <c r="B71" s="27" t="s">
        <v>146</v>
      </c>
      <c r="C71" s="106" t="s">
        <v>144</v>
      </c>
      <c r="D71" s="17" t="s">
        <v>207</v>
      </c>
      <c r="E71" s="41" t="s">
        <v>81</v>
      </c>
      <c r="F71" s="41" t="s">
        <v>82</v>
      </c>
      <c r="G71" s="104" t="s">
        <v>50</v>
      </c>
      <c r="H71" s="17" t="s">
        <v>83</v>
      </c>
      <c r="I71" s="17" t="s">
        <v>129</v>
      </c>
      <c r="J71" s="17" t="s">
        <v>85</v>
      </c>
      <c r="K71" s="17" t="s">
        <v>104</v>
      </c>
      <c r="L71" s="17" t="s">
        <v>105</v>
      </c>
      <c r="M71" s="17" t="s">
        <v>88</v>
      </c>
      <c r="N71" s="17" t="s">
        <v>106</v>
      </c>
      <c r="O71" s="17" t="s">
        <v>107</v>
      </c>
      <c r="P71" s="104" t="s">
        <v>50</v>
      </c>
      <c r="Q71" s="18" t="s">
        <v>45</v>
      </c>
      <c r="R71" s="17">
        <v>1</v>
      </c>
      <c r="S71" s="15">
        <v>5</v>
      </c>
      <c r="T71" s="2">
        <f>R71*S71</f>
        <v>5</v>
      </c>
      <c r="U71" s="19">
        <f>$U$69</f>
        <v>0</v>
      </c>
      <c r="V71" s="2">
        <f>U71*T71</f>
        <v>0</v>
      </c>
      <c r="W71" s="2">
        <f>R71*U71*2</f>
        <v>0</v>
      </c>
      <c r="X71" s="19">
        <v>0</v>
      </c>
      <c r="Y71" s="2">
        <f>X71*W71/1000</f>
        <v>0</v>
      </c>
      <c r="Z71" s="2">
        <f>U71*X71*2</f>
        <v>0</v>
      </c>
      <c r="AA71" s="58">
        <f>SUM(V71+Y71)</f>
        <v>0</v>
      </c>
      <c r="AB71" s="76" t="s">
        <v>184</v>
      </c>
    </row>
    <row r="72" spans="1:28" ht="14.4" customHeight="1">
      <c r="A72" s="61" t="s">
        <v>143</v>
      </c>
      <c r="B72" s="2" t="s">
        <v>30</v>
      </c>
      <c r="C72" s="106" t="s">
        <v>144</v>
      </c>
      <c r="D72" s="17" t="s">
        <v>80</v>
      </c>
      <c r="E72" s="41" t="s">
        <v>81</v>
      </c>
      <c r="F72" s="41" t="s">
        <v>82</v>
      </c>
      <c r="G72" s="104" t="s">
        <v>31</v>
      </c>
      <c r="H72" s="17" t="s">
        <v>83</v>
      </c>
      <c r="I72" s="17" t="s">
        <v>84</v>
      </c>
      <c r="J72" s="17" t="s">
        <v>85</v>
      </c>
      <c r="K72" s="17" t="s">
        <v>86</v>
      </c>
      <c r="L72" s="17" t="s">
        <v>87</v>
      </c>
      <c r="M72" s="17" t="s">
        <v>88</v>
      </c>
      <c r="N72" s="17" t="s">
        <v>89</v>
      </c>
      <c r="O72" s="17" t="s">
        <v>90</v>
      </c>
      <c r="P72" s="104" t="s">
        <v>31</v>
      </c>
      <c r="Q72" s="18" t="s">
        <v>54</v>
      </c>
      <c r="R72" s="17">
        <v>1</v>
      </c>
      <c r="S72" s="15">
        <v>10</v>
      </c>
      <c r="T72" s="2">
        <f>R72*S72</f>
        <v>10</v>
      </c>
      <c r="U72" s="19">
        <f>$U$69</f>
        <v>0</v>
      </c>
      <c r="V72" s="2">
        <f>U72*T72</f>
        <v>0</v>
      </c>
      <c r="W72" s="2">
        <f>R72*U72*2</f>
        <v>0</v>
      </c>
      <c r="X72" s="19">
        <v>0</v>
      </c>
      <c r="Y72" s="2">
        <f>X72*W72/1000</f>
        <v>0</v>
      </c>
      <c r="Z72" s="2">
        <f>U72*X72*2</f>
        <v>0</v>
      </c>
      <c r="AA72" s="58">
        <f>SUM(V72+Y72)</f>
        <v>0</v>
      </c>
      <c r="AB72" s="76" t="s">
        <v>186</v>
      </c>
    </row>
    <row r="73" spans="1:28" ht="14.4" customHeight="1">
      <c r="A73" s="61" t="s">
        <v>143</v>
      </c>
      <c r="B73" s="2" t="s">
        <v>112</v>
      </c>
      <c r="C73" s="106" t="s">
        <v>144</v>
      </c>
      <c r="D73" s="17" t="s">
        <v>92</v>
      </c>
      <c r="E73" s="41" t="s">
        <v>81</v>
      </c>
      <c r="F73" s="41" t="s">
        <v>113</v>
      </c>
      <c r="G73" s="104" t="s">
        <v>36</v>
      </c>
      <c r="H73" s="17"/>
      <c r="I73" s="17" t="s">
        <v>84</v>
      </c>
      <c r="J73" s="17" t="s">
        <v>85</v>
      </c>
      <c r="K73" s="17" t="s">
        <v>86</v>
      </c>
      <c r="L73" s="17" t="s">
        <v>95</v>
      </c>
      <c r="M73" s="17" t="s">
        <v>88</v>
      </c>
      <c r="N73" s="17" t="s">
        <v>114</v>
      </c>
      <c r="O73" s="17" t="s">
        <v>115</v>
      </c>
      <c r="P73" s="104" t="s">
        <v>116</v>
      </c>
      <c r="Q73" s="18" t="s">
        <v>37</v>
      </c>
      <c r="R73" s="17">
        <v>1</v>
      </c>
      <c r="S73" s="15">
        <v>10</v>
      </c>
      <c r="T73" s="2">
        <f>R73*S73</f>
        <v>10</v>
      </c>
      <c r="U73" s="19">
        <f>$U$69</f>
        <v>0</v>
      </c>
      <c r="V73" s="2">
        <f>U73*T73</f>
        <v>0</v>
      </c>
      <c r="W73" s="2">
        <f>R73*U73*2</f>
        <v>0</v>
      </c>
      <c r="X73" s="19">
        <v>0</v>
      </c>
      <c r="Y73" s="2">
        <f>X73*W73/1000</f>
        <v>0</v>
      </c>
      <c r="Z73" s="2">
        <f>U73*X73*2</f>
        <v>0</v>
      </c>
      <c r="AA73" s="58">
        <f>SUM(V73+Y73)</f>
        <v>0</v>
      </c>
      <c r="AB73" s="76" t="s">
        <v>188</v>
      </c>
    </row>
    <row r="74" spans="1:28" ht="14.4" customHeight="1">
      <c r="A74" s="55" t="s">
        <v>143</v>
      </c>
      <c r="B74" s="63" t="s">
        <v>218</v>
      </c>
      <c r="C74" s="63"/>
      <c r="D74" s="12"/>
      <c r="E74" s="40"/>
      <c r="F74" s="40"/>
      <c r="G74" s="12"/>
      <c r="H74" s="12"/>
      <c r="I74" s="12"/>
      <c r="J74" s="12"/>
      <c r="K74" s="12"/>
      <c r="L74" s="12"/>
      <c r="M74" s="12"/>
      <c r="N74" s="12"/>
      <c r="O74" s="12"/>
      <c r="P74" s="13"/>
      <c r="Q74" s="14"/>
      <c r="R74" s="13"/>
      <c r="S74" s="95"/>
      <c r="T74" s="13"/>
      <c r="U74" s="13"/>
      <c r="V74" s="13"/>
      <c r="W74" s="13"/>
      <c r="X74" s="13"/>
      <c r="Y74" s="13"/>
      <c r="Z74" s="13"/>
      <c r="AA74" s="56"/>
      <c r="AB74" s="76"/>
    </row>
    <row r="75" spans="1:28" ht="14.4" customHeight="1">
      <c r="A75" s="61" t="s">
        <v>143</v>
      </c>
      <c r="B75" s="27" t="s">
        <v>145</v>
      </c>
      <c r="C75" s="106" t="s">
        <v>144</v>
      </c>
      <c r="D75" s="17" t="s">
        <v>207</v>
      </c>
      <c r="E75" s="41" t="s">
        <v>81</v>
      </c>
      <c r="F75" s="41" t="s">
        <v>82</v>
      </c>
      <c r="G75" s="104" t="s">
        <v>52</v>
      </c>
      <c r="H75" s="17" t="s">
        <v>83</v>
      </c>
      <c r="I75" s="17" t="s">
        <v>129</v>
      </c>
      <c r="J75" s="17" t="s">
        <v>85</v>
      </c>
      <c r="K75" s="17" t="s">
        <v>104</v>
      </c>
      <c r="L75" s="17" t="s">
        <v>105</v>
      </c>
      <c r="M75" s="17" t="s">
        <v>88</v>
      </c>
      <c r="N75" s="17" t="s">
        <v>106</v>
      </c>
      <c r="O75" s="17" t="s">
        <v>107</v>
      </c>
      <c r="P75" s="104" t="s">
        <v>52</v>
      </c>
      <c r="Q75" s="18" t="s">
        <v>45</v>
      </c>
      <c r="R75" s="17">
        <v>1</v>
      </c>
      <c r="S75" s="15">
        <v>30</v>
      </c>
      <c r="T75" s="2">
        <f>R75*S75</f>
        <v>30</v>
      </c>
      <c r="U75" s="19">
        <f>$U$74</f>
        <v>0</v>
      </c>
      <c r="V75" s="2">
        <f>U75*T75</f>
        <v>0</v>
      </c>
      <c r="W75" s="2">
        <f>R75*U75*2</f>
        <v>0</v>
      </c>
      <c r="X75" s="19">
        <v>0</v>
      </c>
      <c r="Y75" s="2">
        <f>X75*W75/1000</f>
        <v>0</v>
      </c>
      <c r="Z75" s="2">
        <f>U75*X75*2</f>
        <v>0</v>
      </c>
      <c r="AA75" s="58">
        <f>SUM(V75+Y75)</f>
        <v>0</v>
      </c>
      <c r="AB75" s="76" t="s">
        <v>184</v>
      </c>
    </row>
    <row r="76" spans="1:28" ht="14.4" customHeight="1">
      <c r="A76" s="61" t="s">
        <v>143</v>
      </c>
      <c r="B76" s="27" t="s">
        <v>146</v>
      </c>
      <c r="C76" s="106" t="s">
        <v>144</v>
      </c>
      <c r="D76" s="17" t="s">
        <v>207</v>
      </c>
      <c r="E76" s="41" t="s">
        <v>81</v>
      </c>
      <c r="F76" s="41" t="s">
        <v>82</v>
      </c>
      <c r="G76" s="104" t="s">
        <v>50</v>
      </c>
      <c r="H76" s="17" t="s">
        <v>83</v>
      </c>
      <c r="I76" s="17" t="s">
        <v>129</v>
      </c>
      <c r="J76" s="17" t="s">
        <v>85</v>
      </c>
      <c r="K76" s="17" t="s">
        <v>104</v>
      </c>
      <c r="L76" s="17" t="s">
        <v>105</v>
      </c>
      <c r="M76" s="17" t="s">
        <v>88</v>
      </c>
      <c r="N76" s="17" t="s">
        <v>106</v>
      </c>
      <c r="O76" s="17" t="s">
        <v>107</v>
      </c>
      <c r="P76" s="104" t="s">
        <v>50</v>
      </c>
      <c r="Q76" s="18" t="s">
        <v>45</v>
      </c>
      <c r="R76" s="17">
        <v>1</v>
      </c>
      <c r="S76" s="15">
        <v>5</v>
      </c>
      <c r="T76" s="2">
        <f>R76*S76</f>
        <v>5</v>
      </c>
      <c r="U76" s="19">
        <f t="shared" ref="U76:U78" si="19">$U$74</f>
        <v>0</v>
      </c>
      <c r="V76" s="2">
        <f>U76*T76</f>
        <v>0</v>
      </c>
      <c r="W76" s="2">
        <f>R76*U76*2</f>
        <v>0</v>
      </c>
      <c r="X76" s="19">
        <v>0</v>
      </c>
      <c r="Y76" s="2">
        <f>X76*W76/1000</f>
        <v>0</v>
      </c>
      <c r="Z76" s="2">
        <f>U76*X76*2</f>
        <v>0</v>
      </c>
      <c r="AA76" s="58">
        <f>SUM(V76+Y76)</f>
        <v>0</v>
      </c>
      <c r="AB76" s="76" t="s">
        <v>184</v>
      </c>
    </row>
    <row r="77" spans="1:28" ht="14.4" customHeight="1">
      <c r="A77" s="61" t="s">
        <v>143</v>
      </c>
      <c r="B77" s="2" t="s">
        <v>30</v>
      </c>
      <c r="C77" s="106" t="s">
        <v>144</v>
      </c>
      <c r="D77" s="17" t="s">
        <v>80</v>
      </c>
      <c r="E77" s="41" t="s">
        <v>81</v>
      </c>
      <c r="F77" s="41" t="s">
        <v>82</v>
      </c>
      <c r="G77" s="104" t="s">
        <v>31</v>
      </c>
      <c r="H77" s="17" t="s">
        <v>83</v>
      </c>
      <c r="I77" s="17" t="s">
        <v>84</v>
      </c>
      <c r="J77" s="17" t="s">
        <v>85</v>
      </c>
      <c r="K77" s="17" t="s">
        <v>86</v>
      </c>
      <c r="L77" s="17" t="s">
        <v>87</v>
      </c>
      <c r="M77" s="17" t="s">
        <v>88</v>
      </c>
      <c r="N77" s="17" t="s">
        <v>89</v>
      </c>
      <c r="O77" s="17" t="s">
        <v>90</v>
      </c>
      <c r="P77" s="104" t="s">
        <v>31</v>
      </c>
      <c r="Q77" s="18" t="s">
        <v>54</v>
      </c>
      <c r="R77" s="17">
        <v>1</v>
      </c>
      <c r="S77" s="15">
        <v>10</v>
      </c>
      <c r="T77" s="2">
        <f>R77*S77</f>
        <v>10</v>
      </c>
      <c r="U77" s="19">
        <f t="shared" si="19"/>
        <v>0</v>
      </c>
      <c r="V77" s="2">
        <f>U77*T77</f>
        <v>0</v>
      </c>
      <c r="W77" s="2">
        <f>R77*U77*2</f>
        <v>0</v>
      </c>
      <c r="X77" s="19">
        <v>0</v>
      </c>
      <c r="Y77" s="2">
        <f>X77*W77/1000</f>
        <v>0</v>
      </c>
      <c r="Z77" s="2">
        <f>U77*X77*2</f>
        <v>0</v>
      </c>
      <c r="AA77" s="58">
        <f>SUM(V77+Y77)</f>
        <v>0</v>
      </c>
      <c r="AB77" s="76" t="s">
        <v>186</v>
      </c>
    </row>
    <row r="78" spans="1:28" ht="14.4" customHeight="1">
      <c r="A78" s="61" t="s">
        <v>143</v>
      </c>
      <c r="B78" s="2" t="s">
        <v>112</v>
      </c>
      <c r="C78" s="106" t="s">
        <v>144</v>
      </c>
      <c r="D78" s="17" t="s">
        <v>92</v>
      </c>
      <c r="E78" s="41" t="s">
        <v>81</v>
      </c>
      <c r="F78" s="41" t="s">
        <v>113</v>
      </c>
      <c r="G78" s="104" t="s">
        <v>36</v>
      </c>
      <c r="H78" s="17"/>
      <c r="I78" s="17" t="s">
        <v>84</v>
      </c>
      <c r="J78" s="17" t="s">
        <v>85</v>
      </c>
      <c r="K78" s="17" t="s">
        <v>86</v>
      </c>
      <c r="L78" s="17" t="s">
        <v>95</v>
      </c>
      <c r="M78" s="17" t="s">
        <v>88</v>
      </c>
      <c r="N78" s="17" t="s">
        <v>114</v>
      </c>
      <c r="O78" s="17" t="s">
        <v>115</v>
      </c>
      <c r="P78" s="104" t="s">
        <v>116</v>
      </c>
      <c r="Q78" s="18" t="s">
        <v>37</v>
      </c>
      <c r="R78" s="17">
        <v>1</v>
      </c>
      <c r="S78" s="100">
        <v>10</v>
      </c>
      <c r="T78" s="2">
        <f>R78*S78</f>
        <v>10</v>
      </c>
      <c r="U78" s="19">
        <f t="shared" si="19"/>
        <v>0</v>
      </c>
      <c r="V78" s="2">
        <f>U78*T78</f>
        <v>0</v>
      </c>
      <c r="W78" s="2">
        <f>R78*U78*2</f>
        <v>0</v>
      </c>
      <c r="X78" s="19">
        <v>0</v>
      </c>
      <c r="Y78" s="2">
        <f>X78*W78/1000</f>
        <v>0</v>
      </c>
      <c r="Z78" s="2">
        <f>U78*X78*2</f>
        <v>0</v>
      </c>
      <c r="AA78" s="58">
        <f>SUM(V78+Y78)</f>
        <v>0</v>
      </c>
      <c r="AB78" s="76" t="s">
        <v>188</v>
      </c>
    </row>
    <row r="79" spans="1:28" ht="14.4" customHeight="1">
      <c r="A79" s="55" t="s">
        <v>178</v>
      </c>
      <c r="B79" s="63" t="s">
        <v>221</v>
      </c>
      <c r="C79" s="64"/>
      <c r="D79" s="12"/>
      <c r="E79" s="40"/>
      <c r="F79" s="40"/>
      <c r="G79" s="12"/>
      <c r="H79" s="12"/>
      <c r="I79" s="12"/>
      <c r="J79" s="12"/>
      <c r="K79" s="12"/>
      <c r="L79" s="12"/>
      <c r="M79" s="12"/>
      <c r="N79" s="12"/>
      <c r="O79" s="12"/>
      <c r="P79" s="13"/>
      <c r="Q79" s="14"/>
      <c r="R79" s="13"/>
      <c r="S79" s="95"/>
      <c r="T79" s="13"/>
      <c r="U79" s="13"/>
      <c r="V79" s="13"/>
      <c r="W79" s="13"/>
      <c r="X79" s="13"/>
      <c r="Y79" s="13"/>
      <c r="Z79" s="13"/>
      <c r="AA79" s="56"/>
      <c r="AB79" s="76"/>
    </row>
    <row r="80" spans="1:28" ht="14.4" customHeight="1">
      <c r="A80" s="57" t="s">
        <v>178</v>
      </c>
      <c r="B80" s="17" t="s">
        <v>128</v>
      </c>
      <c r="C80" s="107" t="s">
        <v>240</v>
      </c>
      <c r="D80" s="17" t="s">
        <v>207</v>
      </c>
      <c r="E80" s="41" t="s">
        <v>81</v>
      </c>
      <c r="F80" s="41" t="s">
        <v>82</v>
      </c>
      <c r="G80" s="104" t="s">
        <v>52</v>
      </c>
      <c r="H80" s="17" t="s">
        <v>83</v>
      </c>
      <c r="I80" s="17" t="s">
        <v>129</v>
      </c>
      <c r="J80" s="17" t="s">
        <v>85</v>
      </c>
      <c r="K80" s="17" t="s">
        <v>104</v>
      </c>
      <c r="L80" s="17" t="s">
        <v>105</v>
      </c>
      <c r="M80" s="17" t="s">
        <v>88</v>
      </c>
      <c r="N80" s="17" t="s">
        <v>106</v>
      </c>
      <c r="O80" s="17" t="s">
        <v>107</v>
      </c>
      <c r="P80" s="104" t="s">
        <v>52</v>
      </c>
      <c r="Q80" s="18" t="s">
        <v>45</v>
      </c>
      <c r="R80" s="17">
        <v>1</v>
      </c>
      <c r="S80" s="99">
        <v>80</v>
      </c>
      <c r="T80" s="2">
        <f>R80*S80</f>
        <v>80</v>
      </c>
      <c r="U80" s="17">
        <f>$U$79</f>
        <v>0</v>
      </c>
      <c r="V80" s="2">
        <f>U80*T80</f>
        <v>0</v>
      </c>
      <c r="W80" s="2">
        <f>R80*U80*2</f>
        <v>0</v>
      </c>
      <c r="X80" s="17">
        <v>0</v>
      </c>
      <c r="Y80" s="2">
        <f>X80*W80/1000</f>
        <v>0</v>
      </c>
      <c r="Z80" s="2">
        <f>U80*X80*2</f>
        <v>0</v>
      </c>
      <c r="AA80" s="97">
        <f>SUM(V80+Y80)</f>
        <v>0</v>
      </c>
      <c r="AB80" s="76" t="s">
        <v>184</v>
      </c>
    </row>
    <row r="81" spans="1:28" ht="14.4" customHeight="1">
      <c r="A81" s="57" t="s">
        <v>178</v>
      </c>
      <c r="B81" s="17" t="s">
        <v>112</v>
      </c>
      <c r="C81" s="107" t="s">
        <v>240</v>
      </c>
      <c r="D81" s="17" t="s">
        <v>92</v>
      </c>
      <c r="E81" s="41" t="s">
        <v>81</v>
      </c>
      <c r="F81" s="41" t="s">
        <v>113</v>
      </c>
      <c r="G81" s="104" t="s">
        <v>36</v>
      </c>
      <c r="H81" s="17"/>
      <c r="I81" s="17" t="s">
        <v>84</v>
      </c>
      <c r="J81" s="17" t="s">
        <v>85</v>
      </c>
      <c r="K81" s="17" t="s">
        <v>86</v>
      </c>
      <c r="L81" s="17" t="s">
        <v>95</v>
      </c>
      <c r="M81" s="17" t="s">
        <v>88</v>
      </c>
      <c r="N81" s="17" t="s">
        <v>114</v>
      </c>
      <c r="O81" s="17" t="s">
        <v>115</v>
      </c>
      <c r="P81" s="104" t="s">
        <v>116</v>
      </c>
      <c r="Q81" s="18" t="s">
        <v>37</v>
      </c>
      <c r="R81" s="17">
        <v>1</v>
      </c>
      <c r="S81" s="99">
        <v>20</v>
      </c>
      <c r="T81" s="2">
        <f>R81*S81</f>
        <v>20</v>
      </c>
      <c r="U81" s="17">
        <f>$U$79</f>
        <v>0</v>
      </c>
      <c r="V81" s="2">
        <f>U81*T81</f>
        <v>0</v>
      </c>
      <c r="W81" s="2">
        <f>R81*U81*2</f>
        <v>0</v>
      </c>
      <c r="X81" s="17">
        <v>0</v>
      </c>
      <c r="Y81" s="2">
        <f>X81*W81/1000</f>
        <v>0</v>
      </c>
      <c r="Z81" s="2">
        <f>U81*X81*2</f>
        <v>0</v>
      </c>
      <c r="AA81" s="97">
        <f>SUM(V81+Y81)</f>
        <v>0</v>
      </c>
      <c r="AB81" s="76" t="s">
        <v>188</v>
      </c>
    </row>
    <row r="82" spans="1:28" ht="14.4" customHeight="1">
      <c r="A82" s="55" t="s">
        <v>178</v>
      </c>
      <c r="B82" s="63" t="s">
        <v>220</v>
      </c>
      <c r="C82" s="64"/>
      <c r="D82" s="12"/>
      <c r="E82" s="40"/>
      <c r="F82" s="40"/>
      <c r="G82" s="12"/>
      <c r="H82" s="12"/>
      <c r="I82" s="12"/>
      <c r="J82" s="12"/>
      <c r="K82" s="12"/>
      <c r="L82" s="12"/>
      <c r="M82" s="12"/>
      <c r="N82" s="12"/>
      <c r="O82" s="12"/>
      <c r="P82" s="13"/>
      <c r="Q82" s="14"/>
      <c r="R82" s="13"/>
      <c r="S82" s="95"/>
      <c r="T82" s="13"/>
      <c r="U82" s="13"/>
      <c r="V82" s="13"/>
      <c r="W82" s="13"/>
      <c r="X82" s="13"/>
      <c r="Y82" s="13"/>
      <c r="Z82" s="13"/>
      <c r="AA82" s="56"/>
      <c r="AB82" s="76"/>
    </row>
    <row r="83" spans="1:28" ht="14.4" customHeight="1">
      <c r="A83" s="57" t="s">
        <v>178</v>
      </c>
      <c r="B83" s="17" t="s">
        <v>128</v>
      </c>
      <c r="C83" s="107" t="s">
        <v>240</v>
      </c>
      <c r="D83" s="17" t="s">
        <v>207</v>
      </c>
      <c r="E83" s="41" t="s">
        <v>81</v>
      </c>
      <c r="F83" s="41" t="s">
        <v>82</v>
      </c>
      <c r="G83" s="104" t="s">
        <v>52</v>
      </c>
      <c r="H83" s="17" t="s">
        <v>83</v>
      </c>
      <c r="I83" s="17" t="s">
        <v>129</v>
      </c>
      <c r="J83" s="17" t="s">
        <v>85</v>
      </c>
      <c r="K83" s="17" t="s">
        <v>104</v>
      </c>
      <c r="L83" s="17" t="s">
        <v>105</v>
      </c>
      <c r="M83" s="17" t="s">
        <v>88</v>
      </c>
      <c r="N83" s="17" t="s">
        <v>106</v>
      </c>
      <c r="O83" s="17" t="s">
        <v>107</v>
      </c>
      <c r="P83" s="104" t="s">
        <v>52</v>
      </c>
      <c r="Q83" s="18" t="s">
        <v>45</v>
      </c>
      <c r="R83" s="17">
        <v>1</v>
      </c>
      <c r="S83" s="99">
        <v>80</v>
      </c>
      <c r="T83" s="2">
        <f>R83*S83</f>
        <v>80</v>
      </c>
      <c r="U83" s="17">
        <f>$U$82</f>
        <v>0</v>
      </c>
      <c r="V83" s="2">
        <f>U83*T83</f>
        <v>0</v>
      </c>
      <c r="W83" s="2">
        <f>R83*U83*2</f>
        <v>0</v>
      </c>
      <c r="X83" s="17">
        <v>0</v>
      </c>
      <c r="Y83" s="2">
        <f>X83*W83/1000</f>
        <v>0</v>
      </c>
      <c r="Z83" s="2">
        <f>U83*X83*2</f>
        <v>0</v>
      </c>
      <c r="AA83" s="97">
        <f>SUM(V83+Y83)</f>
        <v>0</v>
      </c>
      <c r="AB83" s="76" t="s">
        <v>184</v>
      </c>
    </row>
    <row r="84" spans="1:28" ht="14.4" customHeight="1">
      <c r="A84" s="57" t="s">
        <v>178</v>
      </c>
      <c r="B84" s="17" t="s">
        <v>112</v>
      </c>
      <c r="C84" s="107" t="s">
        <v>240</v>
      </c>
      <c r="D84" s="17" t="s">
        <v>92</v>
      </c>
      <c r="E84" s="41" t="s">
        <v>81</v>
      </c>
      <c r="F84" s="41" t="s">
        <v>113</v>
      </c>
      <c r="G84" s="104" t="s">
        <v>36</v>
      </c>
      <c r="H84" s="17"/>
      <c r="I84" s="17" t="s">
        <v>84</v>
      </c>
      <c r="J84" s="17" t="s">
        <v>85</v>
      </c>
      <c r="K84" s="17" t="s">
        <v>86</v>
      </c>
      <c r="L84" s="17" t="s">
        <v>95</v>
      </c>
      <c r="M84" s="17" t="s">
        <v>88</v>
      </c>
      <c r="N84" s="17" t="s">
        <v>114</v>
      </c>
      <c r="O84" s="17" t="s">
        <v>115</v>
      </c>
      <c r="P84" s="104" t="s">
        <v>116</v>
      </c>
      <c r="Q84" s="18" t="s">
        <v>37</v>
      </c>
      <c r="R84" s="17">
        <v>1</v>
      </c>
      <c r="S84" s="99">
        <v>20</v>
      </c>
      <c r="T84" s="2">
        <f>R84*S84</f>
        <v>20</v>
      </c>
      <c r="U84" s="17">
        <f>$U$82</f>
        <v>0</v>
      </c>
      <c r="V84" s="2">
        <f>U84*T84</f>
        <v>0</v>
      </c>
      <c r="W84" s="2">
        <f>R84*U84*2</f>
        <v>0</v>
      </c>
      <c r="X84" s="17">
        <v>0</v>
      </c>
      <c r="Y84" s="2">
        <f>X84*W84/1000</f>
        <v>0</v>
      </c>
      <c r="Z84" s="2">
        <f>U84*X84*2</f>
        <v>0</v>
      </c>
      <c r="AA84" s="97">
        <f>SUM(V84+Y84)</f>
        <v>0</v>
      </c>
      <c r="AB84" s="76" t="s">
        <v>188</v>
      </c>
    </row>
    <row r="85" spans="1:28" ht="14.4" customHeight="1">
      <c r="A85" s="55" t="s">
        <v>178</v>
      </c>
      <c r="B85" s="63" t="s">
        <v>219</v>
      </c>
      <c r="C85" s="64"/>
      <c r="D85" s="12"/>
      <c r="E85" s="40"/>
      <c r="F85" s="40"/>
      <c r="G85" s="12"/>
      <c r="H85" s="12"/>
      <c r="I85" s="12"/>
      <c r="J85" s="12"/>
      <c r="K85" s="12"/>
      <c r="L85" s="12"/>
      <c r="M85" s="12"/>
      <c r="N85" s="12"/>
      <c r="O85" s="12"/>
      <c r="P85" s="13"/>
      <c r="Q85" s="14"/>
      <c r="R85" s="13"/>
      <c r="S85" s="95"/>
      <c r="T85" s="13"/>
      <c r="U85" s="13"/>
      <c r="V85" s="13"/>
      <c r="W85" s="13"/>
      <c r="X85" s="13"/>
      <c r="Y85" s="13"/>
      <c r="Z85" s="13"/>
      <c r="AA85" s="56"/>
      <c r="AB85" s="76"/>
    </row>
    <row r="86" spans="1:28" ht="14.4" customHeight="1">
      <c r="A86" s="57" t="s">
        <v>178</v>
      </c>
      <c r="B86" s="17" t="s">
        <v>128</v>
      </c>
      <c r="C86" s="107" t="s">
        <v>240</v>
      </c>
      <c r="D86" s="17" t="s">
        <v>207</v>
      </c>
      <c r="E86" s="41" t="s">
        <v>81</v>
      </c>
      <c r="F86" s="41" t="s">
        <v>82</v>
      </c>
      <c r="G86" s="104" t="s">
        <v>52</v>
      </c>
      <c r="H86" s="17" t="s">
        <v>83</v>
      </c>
      <c r="I86" s="17" t="s">
        <v>129</v>
      </c>
      <c r="J86" s="17" t="s">
        <v>85</v>
      </c>
      <c r="K86" s="17" t="s">
        <v>104</v>
      </c>
      <c r="L86" s="17" t="s">
        <v>105</v>
      </c>
      <c r="M86" s="17" t="s">
        <v>88</v>
      </c>
      <c r="N86" s="17" t="s">
        <v>106</v>
      </c>
      <c r="O86" s="17" t="s">
        <v>107</v>
      </c>
      <c r="P86" s="104" t="s">
        <v>52</v>
      </c>
      <c r="Q86" s="18" t="s">
        <v>45</v>
      </c>
      <c r="R86" s="17">
        <v>1</v>
      </c>
      <c r="S86" s="99">
        <v>80</v>
      </c>
      <c r="T86" s="2">
        <f>R86*S86</f>
        <v>80</v>
      </c>
      <c r="U86" s="17">
        <f>$U$85</f>
        <v>0</v>
      </c>
      <c r="V86" s="2">
        <f>U86*T86</f>
        <v>0</v>
      </c>
      <c r="W86" s="2">
        <f>R86*U86*2</f>
        <v>0</v>
      </c>
      <c r="X86" s="17">
        <v>0</v>
      </c>
      <c r="Y86" s="2">
        <f>X86*W86/1000</f>
        <v>0</v>
      </c>
      <c r="Z86" s="2">
        <f>U86*X86*2</f>
        <v>0</v>
      </c>
      <c r="AA86" s="97">
        <f>SUM(V86+Y86)</f>
        <v>0</v>
      </c>
      <c r="AB86" s="76" t="s">
        <v>184</v>
      </c>
    </row>
    <row r="87" spans="1:28" ht="14.4" customHeight="1">
      <c r="A87" s="57" t="s">
        <v>178</v>
      </c>
      <c r="B87" s="17" t="s">
        <v>112</v>
      </c>
      <c r="C87" s="107" t="s">
        <v>240</v>
      </c>
      <c r="D87" s="17" t="s">
        <v>92</v>
      </c>
      <c r="E87" s="41" t="s">
        <v>81</v>
      </c>
      <c r="F87" s="41" t="s">
        <v>113</v>
      </c>
      <c r="G87" s="104" t="s">
        <v>36</v>
      </c>
      <c r="H87" s="17"/>
      <c r="I87" s="17" t="s">
        <v>84</v>
      </c>
      <c r="J87" s="17" t="s">
        <v>85</v>
      </c>
      <c r="K87" s="17" t="s">
        <v>86</v>
      </c>
      <c r="L87" s="17" t="s">
        <v>95</v>
      </c>
      <c r="M87" s="17" t="s">
        <v>88</v>
      </c>
      <c r="N87" s="17" t="s">
        <v>114</v>
      </c>
      <c r="O87" s="17" t="s">
        <v>115</v>
      </c>
      <c r="P87" s="104" t="s">
        <v>116</v>
      </c>
      <c r="Q87" s="18" t="s">
        <v>37</v>
      </c>
      <c r="R87" s="17">
        <v>1</v>
      </c>
      <c r="S87" s="99">
        <v>20</v>
      </c>
      <c r="T87" s="2">
        <f>R87*S87</f>
        <v>20</v>
      </c>
      <c r="U87" s="17">
        <f>$U$85</f>
        <v>0</v>
      </c>
      <c r="V87" s="2">
        <f>U87*T87</f>
        <v>0</v>
      </c>
      <c r="W87" s="2">
        <f>R87*U87*2</f>
        <v>0</v>
      </c>
      <c r="X87" s="17">
        <v>0</v>
      </c>
      <c r="Y87" s="2">
        <f>X87*W87/1000</f>
        <v>0</v>
      </c>
      <c r="Z87" s="2">
        <f>U87*X87*2</f>
        <v>0</v>
      </c>
      <c r="AA87" s="97">
        <f>SUM(V87+Y87)</f>
        <v>0</v>
      </c>
      <c r="AB87" s="76" t="s">
        <v>188</v>
      </c>
    </row>
    <row r="88" spans="1:28" ht="14.4" customHeight="1">
      <c r="A88" s="55" t="s">
        <v>178</v>
      </c>
      <c r="B88" s="63" t="s">
        <v>222</v>
      </c>
      <c r="C88" s="64"/>
      <c r="D88" s="12"/>
      <c r="E88" s="40"/>
      <c r="F88" s="40"/>
      <c r="G88" s="12"/>
      <c r="H88" s="12"/>
      <c r="I88" s="12"/>
      <c r="J88" s="12"/>
      <c r="K88" s="12"/>
      <c r="L88" s="12"/>
      <c r="M88" s="12"/>
      <c r="N88" s="12"/>
      <c r="O88" s="12"/>
      <c r="P88" s="13"/>
      <c r="Q88" s="14"/>
      <c r="R88" s="13"/>
      <c r="S88" s="95"/>
      <c r="T88" s="13"/>
      <c r="U88" s="13"/>
      <c r="V88" s="13"/>
      <c r="W88" s="13"/>
      <c r="X88" s="13"/>
      <c r="Y88" s="13"/>
      <c r="Z88" s="13"/>
      <c r="AA88" s="56"/>
      <c r="AB88" s="76"/>
    </row>
    <row r="89" spans="1:28" ht="14.4" customHeight="1">
      <c r="A89" s="57" t="s">
        <v>178</v>
      </c>
      <c r="B89" s="17" t="s">
        <v>128</v>
      </c>
      <c r="C89" s="107" t="s">
        <v>240</v>
      </c>
      <c r="D89" s="17" t="s">
        <v>207</v>
      </c>
      <c r="E89" s="41" t="s">
        <v>81</v>
      </c>
      <c r="F89" s="41" t="s">
        <v>82</v>
      </c>
      <c r="G89" s="104" t="s">
        <v>52</v>
      </c>
      <c r="H89" s="17" t="s">
        <v>83</v>
      </c>
      <c r="I89" s="17" t="s">
        <v>129</v>
      </c>
      <c r="J89" s="17" t="s">
        <v>85</v>
      </c>
      <c r="K89" s="17" t="s">
        <v>104</v>
      </c>
      <c r="L89" s="17" t="s">
        <v>105</v>
      </c>
      <c r="M89" s="17" t="s">
        <v>88</v>
      </c>
      <c r="N89" s="17" t="s">
        <v>106</v>
      </c>
      <c r="O89" s="17" t="s">
        <v>107</v>
      </c>
      <c r="P89" s="104" t="s">
        <v>52</v>
      </c>
      <c r="Q89" s="18" t="s">
        <v>45</v>
      </c>
      <c r="R89" s="17">
        <v>1</v>
      </c>
      <c r="S89" s="99">
        <v>80</v>
      </c>
      <c r="T89" s="2">
        <f>R89*S89</f>
        <v>80</v>
      </c>
      <c r="U89" s="17">
        <f>$U$88</f>
        <v>0</v>
      </c>
      <c r="V89" s="2">
        <f>U89*T89</f>
        <v>0</v>
      </c>
      <c r="W89" s="2">
        <f>R89*U89*2</f>
        <v>0</v>
      </c>
      <c r="X89" s="17">
        <v>0</v>
      </c>
      <c r="Y89" s="2">
        <f>X89*W89/1000</f>
        <v>0</v>
      </c>
      <c r="Z89" s="2">
        <f>U89*X89*2</f>
        <v>0</v>
      </c>
      <c r="AA89" s="97">
        <f>SUM(V89+Y89)</f>
        <v>0</v>
      </c>
      <c r="AB89" s="76" t="s">
        <v>184</v>
      </c>
    </row>
    <row r="90" spans="1:28" ht="14.4" customHeight="1">
      <c r="A90" s="57" t="s">
        <v>178</v>
      </c>
      <c r="B90" s="17" t="s">
        <v>112</v>
      </c>
      <c r="C90" s="107" t="s">
        <v>240</v>
      </c>
      <c r="D90" s="17" t="s">
        <v>92</v>
      </c>
      <c r="E90" s="41" t="s">
        <v>81</v>
      </c>
      <c r="F90" s="41" t="s">
        <v>113</v>
      </c>
      <c r="G90" s="104" t="s">
        <v>36</v>
      </c>
      <c r="H90" s="17"/>
      <c r="I90" s="17" t="s">
        <v>84</v>
      </c>
      <c r="J90" s="17" t="s">
        <v>85</v>
      </c>
      <c r="K90" s="17" t="s">
        <v>86</v>
      </c>
      <c r="L90" s="17" t="s">
        <v>95</v>
      </c>
      <c r="M90" s="17" t="s">
        <v>88</v>
      </c>
      <c r="N90" s="17" t="s">
        <v>114</v>
      </c>
      <c r="O90" s="17" t="s">
        <v>115</v>
      </c>
      <c r="P90" s="104" t="s">
        <v>116</v>
      </c>
      <c r="Q90" s="18" t="s">
        <v>37</v>
      </c>
      <c r="R90" s="17">
        <v>1</v>
      </c>
      <c r="S90" s="99">
        <v>20</v>
      </c>
      <c r="T90" s="2">
        <f>R90*S90</f>
        <v>20</v>
      </c>
      <c r="U90" s="17">
        <f>$U$88</f>
        <v>0</v>
      </c>
      <c r="V90" s="2">
        <f>U90*T90</f>
        <v>0</v>
      </c>
      <c r="W90" s="2">
        <f>R90*U90*2</f>
        <v>0</v>
      </c>
      <c r="X90" s="17">
        <v>0</v>
      </c>
      <c r="Y90" s="2">
        <f>X90*W90/1000</f>
        <v>0</v>
      </c>
      <c r="Z90" s="2">
        <f>U90*X90*2</f>
        <v>0</v>
      </c>
      <c r="AA90" s="97">
        <f>SUM(V90+Y90)</f>
        <v>0</v>
      </c>
      <c r="AB90" s="76" t="s">
        <v>188</v>
      </c>
    </row>
    <row r="91" spans="1:28" ht="14.4" customHeight="1">
      <c r="A91" s="55" t="s">
        <v>178</v>
      </c>
      <c r="B91" s="63" t="s">
        <v>223</v>
      </c>
      <c r="C91" s="64"/>
      <c r="D91" s="12"/>
      <c r="E91" s="40"/>
      <c r="F91" s="40"/>
      <c r="G91" s="12"/>
      <c r="H91" s="12"/>
      <c r="I91" s="12"/>
      <c r="J91" s="12"/>
      <c r="K91" s="12"/>
      <c r="L91" s="12"/>
      <c r="M91" s="12"/>
      <c r="N91" s="12"/>
      <c r="O91" s="12"/>
      <c r="P91" s="13"/>
      <c r="Q91" s="14"/>
      <c r="R91" s="13"/>
      <c r="S91" s="95"/>
      <c r="T91" s="13"/>
      <c r="U91" s="13"/>
      <c r="V91" s="13"/>
      <c r="W91" s="13"/>
      <c r="X91" s="13"/>
      <c r="Y91" s="13"/>
      <c r="Z91" s="13"/>
      <c r="AA91" s="56"/>
      <c r="AB91" s="76"/>
    </row>
    <row r="92" spans="1:28" ht="14.4" customHeight="1">
      <c r="A92" s="57" t="s">
        <v>178</v>
      </c>
      <c r="B92" s="17" t="s">
        <v>128</v>
      </c>
      <c r="C92" s="107" t="s">
        <v>240</v>
      </c>
      <c r="D92" s="17" t="s">
        <v>207</v>
      </c>
      <c r="E92" s="41" t="s">
        <v>81</v>
      </c>
      <c r="F92" s="41" t="s">
        <v>82</v>
      </c>
      <c r="G92" s="104" t="s">
        <v>52</v>
      </c>
      <c r="H92" s="17" t="s">
        <v>83</v>
      </c>
      <c r="I92" s="17" t="s">
        <v>129</v>
      </c>
      <c r="J92" s="17" t="s">
        <v>85</v>
      </c>
      <c r="K92" s="17" t="s">
        <v>104</v>
      </c>
      <c r="L92" s="17" t="s">
        <v>105</v>
      </c>
      <c r="M92" s="17" t="s">
        <v>88</v>
      </c>
      <c r="N92" s="17" t="s">
        <v>106</v>
      </c>
      <c r="O92" s="17" t="s">
        <v>107</v>
      </c>
      <c r="P92" s="104" t="s">
        <v>52</v>
      </c>
      <c r="Q92" s="18" t="s">
        <v>45</v>
      </c>
      <c r="R92" s="17">
        <v>1</v>
      </c>
      <c r="S92" s="99">
        <v>80</v>
      </c>
      <c r="T92" s="2">
        <f>R92*S92</f>
        <v>80</v>
      </c>
      <c r="U92" s="17">
        <f>$U$91</f>
        <v>0</v>
      </c>
      <c r="V92" s="2">
        <f>U92*T92</f>
        <v>0</v>
      </c>
      <c r="W92" s="2">
        <f>R92*U92*2</f>
        <v>0</v>
      </c>
      <c r="X92" s="17">
        <v>0</v>
      </c>
      <c r="Y92" s="2">
        <f>X92*W92/1000</f>
        <v>0</v>
      </c>
      <c r="Z92" s="2">
        <f>U92*X92*2</f>
        <v>0</v>
      </c>
      <c r="AA92" s="97">
        <f>SUM(V92+Y92)</f>
        <v>0</v>
      </c>
      <c r="AB92" s="76" t="s">
        <v>184</v>
      </c>
    </row>
    <row r="93" spans="1:28" ht="14.4" customHeight="1">
      <c r="A93" s="57" t="s">
        <v>178</v>
      </c>
      <c r="B93" s="17" t="s">
        <v>112</v>
      </c>
      <c r="C93" s="107" t="s">
        <v>240</v>
      </c>
      <c r="D93" s="17" t="s">
        <v>92</v>
      </c>
      <c r="E93" s="41" t="s">
        <v>81</v>
      </c>
      <c r="F93" s="41" t="s">
        <v>113</v>
      </c>
      <c r="G93" s="104" t="s">
        <v>36</v>
      </c>
      <c r="H93" s="17"/>
      <c r="I93" s="17" t="s">
        <v>84</v>
      </c>
      <c r="J93" s="17" t="s">
        <v>85</v>
      </c>
      <c r="K93" s="17" t="s">
        <v>86</v>
      </c>
      <c r="L93" s="17" t="s">
        <v>95</v>
      </c>
      <c r="M93" s="17" t="s">
        <v>88</v>
      </c>
      <c r="N93" s="17" t="s">
        <v>114</v>
      </c>
      <c r="O93" s="17" t="s">
        <v>115</v>
      </c>
      <c r="P93" s="104" t="s">
        <v>116</v>
      </c>
      <c r="Q93" s="18" t="s">
        <v>37</v>
      </c>
      <c r="R93" s="17">
        <v>1</v>
      </c>
      <c r="S93" s="99">
        <v>20</v>
      </c>
      <c r="T93" s="2">
        <f>R93*S93</f>
        <v>20</v>
      </c>
      <c r="U93" s="17">
        <f>$U$91</f>
        <v>0</v>
      </c>
      <c r="V93" s="2">
        <f>U93*T93</f>
        <v>0</v>
      </c>
      <c r="W93" s="2">
        <f>R93*U93*2</f>
        <v>0</v>
      </c>
      <c r="X93" s="17">
        <v>0</v>
      </c>
      <c r="Y93" s="2">
        <f>X93*W93/1000</f>
        <v>0</v>
      </c>
      <c r="Z93" s="2">
        <f>U93*X93*2</f>
        <v>0</v>
      </c>
      <c r="AA93" s="97">
        <f>SUM(V93+Y93)</f>
        <v>0</v>
      </c>
      <c r="AB93" s="76" t="s">
        <v>188</v>
      </c>
    </row>
    <row r="94" spans="1:28" ht="14.4" customHeight="1">
      <c r="A94" s="55" t="s">
        <v>178</v>
      </c>
      <c r="B94" s="63" t="s">
        <v>224</v>
      </c>
      <c r="C94" s="64"/>
      <c r="D94" s="12"/>
      <c r="E94" s="40"/>
      <c r="F94" s="40"/>
      <c r="G94" s="12"/>
      <c r="H94" s="12"/>
      <c r="I94" s="12"/>
      <c r="J94" s="12"/>
      <c r="K94" s="12"/>
      <c r="L94" s="12"/>
      <c r="M94" s="12"/>
      <c r="N94" s="12"/>
      <c r="O94" s="12"/>
      <c r="P94" s="13"/>
      <c r="Q94" s="14"/>
      <c r="R94" s="13"/>
      <c r="S94" s="95"/>
      <c r="T94" s="13"/>
      <c r="U94" s="13"/>
      <c r="V94" s="13"/>
      <c r="W94" s="13"/>
      <c r="X94" s="13"/>
      <c r="Y94" s="13"/>
      <c r="Z94" s="13"/>
      <c r="AA94" s="56"/>
      <c r="AB94" s="76"/>
    </row>
    <row r="95" spans="1:28" ht="14.4" customHeight="1">
      <c r="A95" s="57" t="s">
        <v>178</v>
      </c>
      <c r="B95" s="17" t="s">
        <v>128</v>
      </c>
      <c r="C95" s="107" t="s">
        <v>240</v>
      </c>
      <c r="D95" s="17" t="s">
        <v>207</v>
      </c>
      <c r="E95" s="41" t="s">
        <v>81</v>
      </c>
      <c r="F95" s="41" t="s">
        <v>82</v>
      </c>
      <c r="G95" s="104" t="s">
        <v>52</v>
      </c>
      <c r="H95" s="17" t="s">
        <v>83</v>
      </c>
      <c r="I95" s="17" t="s">
        <v>129</v>
      </c>
      <c r="J95" s="17" t="s">
        <v>85</v>
      </c>
      <c r="K95" s="17" t="s">
        <v>104</v>
      </c>
      <c r="L95" s="17" t="s">
        <v>105</v>
      </c>
      <c r="M95" s="17" t="s">
        <v>88</v>
      </c>
      <c r="N95" s="17" t="s">
        <v>106</v>
      </c>
      <c r="O95" s="17" t="s">
        <v>107</v>
      </c>
      <c r="P95" s="104" t="s">
        <v>52</v>
      </c>
      <c r="Q95" s="18" t="s">
        <v>45</v>
      </c>
      <c r="R95" s="17">
        <v>1</v>
      </c>
      <c r="S95" s="99">
        <v>80</v>
      </c>
      <c r="T95" s="2">
        <f>R95*S95</f>
        <v>80</v>
      </c>
      <c r="U95" s="17">
        <f>$U$94</f>
        <v>0</v>
      </c>
      <c r="V95" s="2">
        <f>U95*T95</f>
        <v>0</v>
      </c>
      <c r="W95" s="2">
        <f>R95*U95*2</f>
        <v>0</v>
      </c>
      <c r="X95" s="17">
        <v>0</v>
      </c>
      <c r="Y95" s="2">
        <f>X95*W95/1000</f>
        <v>0</v>
      </c>
      <c r="Z95" s="2">
        <f>U95*X95*2</f>
        <v>0</v>
      </c>
      <c r="AA95" s="97">
        <f>SUM(V95+Y95)</f>
        <v>0</v>
      </c>
      <c r="AB95" s="76" t="s">
        <v>184</v>
      </c>
    </row>
    <row r="96" spans="1:28" ht="14.4" customHeight="1">
      <c r="A96" s="57" t="s">
        <v>178</v>
      </c>
      <c r="B96" s="17" t="s">
        <v>112</v>
      </c>
      <c r="C96" s="107" t="s">
        <v>240</v>
      </c>
      <c r="D96" s="17" t="s">
        <v>92</v>
      </c>
      <c r="E96" s="41" t="s">
        <v>81</v>
      </c>
      <c r="F96" s="41" t="s">
        <v>113</v>
      </c>
      <c r="G96" s="104" t="s">
        <v>36</v>
      </c>
      <c r="H96" s="17"/>
      <c r="I96" s="17" t="s">
        <v>84</v>
      </c>
      <c r="J96" s="17" t="s">
        <v>85</v>
      </c>
      <c r="K96" s="17" t="s">
        <v>86</v>
      </c>
      <c r="L96" s="17" t="s">
        <v>95</v>
      </c>
      <c r="M96" s="17" t="s">
        <v>88</v>
      </c>
      <c r="N96" s="17" t="s">
        <v>114</v>
      </c>
      <c r="O96" s="17" t="s">
        <v>115</v>
      </c>
      <c r="P96" s="104" t="s">
        <v>116</v>
      </c>
      <c r="Q96" s="18" t="s">
        <v>37</v>
      </c>
      <c r="R96" s="17">
        <v>1</v>
      </c>
      <c r="S96" s="99">
        <v>20</v>
      </c>
      <c r="T96" s="2">
        <f>R96*S96</f>
        <v>20</v>
      </c>
      <c r="U96" s="17">
        <f>$U$94</f>
        <v>0</v>
      </c>
      <c r="V96" s="2">
        <f>U96*T96</f>
        <v>0</v>
      </c>
      <c r="W96" s="2">
        <f>R96*U96*2</f>
        <v>0</v>
      </c>
      <c r="X96" s="17">
        <v>0</v>
      </c>
      <c r="Y96" s="2">
        <f>X96*W96/1000</f>
        <v>0</v>
      </c>
      <c r="Z96" s="2">
        <f>U96*X96*2</f>
        <v>0</v>
      </c>
      <c r="AA96" s="97">
        <f>SUM(V96+Y96)</f>
        <v>0</v>
      </c>
      <c r="AB96" s="76" t="s">
        <v>188</v>
      </c>
    </row>
    <row r="97" spans="1:28" ht="14.4" customHeight="1">
      <c r="A97" s="55" t="s">
        <v>178</v>
      </c>
      <c r="B97" s="63" t="s">
        <v>244</v>
      </c>
      <c r="C97" s="64"/>
      <c r="D97" s="12"/>
      <c r="E97" s="40"/>
      <c r="F97" s="40"/>
      <c r="G97" s="12"/>
      <c r="H97" s="12"/>
      <c r="I97" s="12"/>
      <c r="J97" s="12"/>
      <c r="K97" s="12"/>
      <c r="L97" s="12"/>
      <c r="M97" s="12"/>
      <c r="N97" s="12"/>
      <c r="O97" s="12"/>
      <c r="P97" s="13"/>
      <c r="Q97" s="14"/>
      <c r="R97" s="13"/>
      <c r="S97" s="95"/>
      <c r="T97" s="13"/>
      <c r="U97" s="13"/>
      <c r="V97" s="13"/>
      <c r="W97" s="13"/>
      <c r="X97" s="13"/>
      <c r="Y97" s="13"/>
      <c r="Z97" s="13"/>
      <c r="AA97" s="56"/>
      <c r="AB97" s="76"/>
    </row>
    <row r="98" spans="1:28" ht="14.4" customHeight="1">
      <c r="A98" s="57" t="s">
        <v>178</v>
      </c>
      <c r="B98" s="17" t="s">
        <v>128</v>
      </c>
      <c r="C98" s="107" t="s">
        <v>240</v>
      </c>
      <c r="D98" s="17" t="s">
        <v>207</v>
      </c>
      <c r="E98" s="41" t="s">
        <v>81</v>
      </c>
      <c r="F98" s="41" t="s">
        <v>82</v>
      </c>
      <c r="G98" s="104" t="s">
        <v>52</v>
      </c>
      <c r="H98" s="17" t="s">
        <v>83</v>
      </c>
      <c r="I98" s="17" t="s">
        <v>129</v>
      </c>
      <c r="J98" s="17" t="s">
        <v>85</v>
      </c>
      <c r="K98" s="17" t="s">
        <v>104</v>
      </c>
      <c r="L98" s="17" t="s">
        <v>105</v>
      </c>
      <c r="M98" s="17" t="s">
        <v>88</v>
      </c>
      <c r="N98" s="17" t="s">
        <v>106</v>
      </c>
      <c r="O98" s="17" t="s">
        <v>107</v>
      </c>
      <c r="P98" s="104" t="s">
        <v>52</v>
      </c>
      <c r="Q98" s="18" t="s">
        <v>45</v>
      </c>
      <c r="R98" s="17">
        <v>1</v>
      </c>
      <c r="S98" s="99">
        <v>80</v>
      </c>
      <c r="T98" s="2">
        <f>R98*S98</f>
        <v>80</v>
      </c>
      <c r="U98" s="17">
        <f>$U$94</f>
        <v>0</v>
      </c>
      <c r="V98" s="2">
        <f>U98*T98</f>
        <v>0</v>
      </c>
      <c r="W98" s="2">
        <f>R98*U98*2</f>
        <v>0</v>
      </c>
      <c r="X98" s="17">
        <v>0</v>
      </c>
      <c r="Y98" s="2">
        <f>X98*W98/1000</f>
        <v>0</v>
      </c>
      <c r="Z98" s="2">
        <f>U98*X98*2</f>
        <v>0</v>
      </c>
      <c r="AA98" s="97">
        <f>SUM(V98+Y98)</f>
        <v>0</v>
      </c>
      <c r="AB98" s="76" t="s">
        <v>184</v>
      </c>
    </row>
    <row r="99" spans="1:28" ht="14.4" customHeight="1">
      <c r="A99" s="57" t="s">
        <v>178</v>
      </c>
      <c r="B99" s="17" t="s">
        <v>112</v>
      </c>
      <c r="C99" s="107" t="s">
        <v>240</v>
      </c>
      <c r="D99" s="17" t="s">
        <v>92</v>
      </c>
      <c r="E99" s="41" t="s">
        <v>81</v>
      </c>
      <c r="F99" s="41" t="s">
        <v>113</v>
      </c>
      <c r="G99" s="104" t="s">
        <v>36</v>
      </c>
      <c r="H99" s="17"/>
      <c r="I99" s="17" t="s">
        <v>84</v>
      </c>
      <c r="J99" s="17" t="s">
        <v>85</v>
      </c>
      <c r="K99" s="17" t="s">
        <v>86</v>
      </c>
      <c r="L99" s="17" t="s">
        <v>95</v>
      </c>
      <c r="M99" s="17" t="s">
        <v>88</v>
      </c>
      <c r="N99" s="17" t="s">
        <v>114</v>
      </c>
      <c r="O99" s="17" t="s">
        <v>115</v>
      </c>
      <c r="P99" s="104" t="s">
        <v>116</v>
      </c>
      <c r="Q99" s="18" t="s">
        <v>37</v>
      </c>
      <c r="R99" s="17">
        <v>1</v>
      </c>
      <c r="S99" s="99">
        <v>20</v>
      </c>
      <c r="T99" s="2">
        <f>R99*S99</f>
        <v>20</v>
      </c>
      <c r="U99" s="17">
        <f>$U$94</f>
        <v>0</v>
      </c>
      <c r="V99" s="2">
        <f>U99*T99</f>
        <v>0</v>
      </c>
      <c r="W99" s="2">
        <f>R99*U99*2</f>
        <v>0</v>
      </c>
      <c r="X99" s="17">
        <v>0</v>
      </c>
      <c r="Y99" s="2">
        <f>X99*W99/1000</f>
        <v>0</v>
      </c>
      <c r="Z99" s="2">
        <f>U99*X99*2</f>
        <v>0</v>
      </c>
      <c r="AA99" s="97">
        <f>SUM(V99+Y99)</f>
        <v>0</v>
      </c>
      <c r="AB99" s="76" t="s">
        <v>188</v>
      </c>
    </row>
    <row r="100" spans="1:28" ht="14.4" customHeight="1">
      <c r="A100" s="55" t="s">
        <v>178</v>
      </c>
      <c r="B100" s="63" t="s">
        <v>245</v>
      </c>
      <c r="C100" s="64"/>
      <c r="D100" s="12"/>
      <c r="E100" s="40"/>
      <c r="F100" s="40"/>
      <c r="G100" s="12"/>
      <c r="H100" s="12"/>
      <c r="I100" s="12"/>
      <c r="J100" s="12"/>
      <c r="K100" s="12"/>
      <c r="L100" s="12"/>
      <c r="M100" s="12"/>
      <c r="N100" s="12"/>
      <c r="O100" s="12"/>
      <c r="P100" s="13"/>
      <c r="Q100" s="14"/>
      <c r="R100" s="13"/>
      <c r="S100" s="95"/>
      <c r="T100" s="13"/>
      <c r="U100" s="13"/>
      <c r="V100" s="13"/>
      <c r="W100" s="13"/>
      <c r="X100" s="13"/>
      <c r="Y100" s="13"/>
      <c r="Z100" s="13"/>
      <c r="AA100" s="56"/>
      <c r="AB100" s="76"/>
    </row>
    <row r="101" spans="1:28" ht="14.4" customHeight="1">
      <c r="A101" s="57" t="s">
        <v>178</v>
      </c>
      <c r="B101" s="17" t="s">
        <v>128</v>
      </c>
      <c r="C101" s="107" t="s">
        <v>240</v>
      </c>
      <c r="D101" s="17" t="s">
        <v>207</v>
      </c>
      <c r="E101" s="41" t="s">
        <v>81</v>
      </c>
      <c r="F101" s="41" t="s">
        <v>82</v>
      </c>
      <c r="G101" s="104" t="s">
        <v>52</v>
      </c>
      <c r="H101" s="17" t="s">
        <v>83</v>
      </c>
      <c r="I101" s="17" t="s">
        <v>129</v>
      </c>
      <c r="J101" s="17" t="s">
        <v>85</v>
      </c>
      <c r="K101" s="17" t="s">
        <v>104</v>
      </c>
      <c r="L101" s="17" t="s">
        <v>105</v>
      </c>
      <c r="M101" s="17" t="s">
        <v>88</v>
      </c>
      <c r="N101" s="17" t="s">
        <v>106</v>
      </c>
      <c r="O101" s="17" t="s">
        <v>107</v>
      </c>
      <c r="P101" s="104" t="s">
        <v>52</v>
      </c>
      <c r="Q101" s="18" t="s">
        <v>45</v>
      </c>
      <c r="R101" s="17">
        <v>1</v>
      </c>
      <c r="S101" s="99">
        <v>80</v>
      </c>
      <c r="T101" s="2">
        <f>R101*S101</f>
        <v>80</v>
      </c>
      <c r="U101" s="17">
        <f>$U$94</f>
        <v>0</v>
      </c>
      <c r="V101" s="2">
        <f>U101*T101</f>
        <v>0</v>
      </c>
      <c r="W101" s="2">
        <f>R101*U101*2</f>
        <v>0</v>
      </c>
      <c r="X101" s="17">
        <v>0</v>
      </c>
      <c r="Y101" s="2">
        <f>X101*W101/1000</f>
        <v>0</v>
      </c>
      <c r="Z101" s="2">
        <f>U101*X101*2</f>
        <v>0</v>
      </c>
      <c r="AA101" s="97">
        <f>SUM(V101+Y101)</f>
        <v>0</v>
      </c>
      <c r="AB101" s="76" t="s">
        <v>184</v>
      </c>
    </row>
    <row r="102" spans="1:28" ht="14.4" customHeight="1">
      <c r="A102" s="57" t="s">
        <v>178</v>
      </c>
      <c r="B102" s="17" t="s">
        <v>112</v>
      </c>
      <c r="C102" s="107" t="s">
        <v>240</v>
      </c>
      <c r="D102" s="17" t="s">
        <v>92</v>
      </c>
      <c r="E102" s="41" t="s">
        <v>81</v>
      </c>
      <c r="F102" s="41" t="s">
        <v>113</v>
      </c>
      <c r="G102" s="104" t="s">
        <v>36</v>
      </c>
      <c r="H102" s="17"/>
      <c r="I102" s="17" t="s">
        <v>84</v>
      </c>
      <c r="J102" s="17" t="s">
        <v>85</v>
      </c>
      <c r="K102" s="17" t="s">
        <v>86</v>
      </c>
      <c r="L102" s="17" t="s">
        <v>95</v>
      </c>
      <c r="M102" s="17" t="s">
        <v>88</v>
      </c>
      <c r="N102" s="17" t="s">
        <v>114</v>
      </c>
      <c r="O102" s="17" t="s">
        <v>115</v>
      </c>
      <c r="P102" s="104" t="s">
        <v>116</v>
      </c>
      <c r="Q102" s="18" t="s">
        <v>37</v>
      </c>
      <c r="R102" s="17">
        <v>1</v>
      </c>
      <c r="S102" s="99">
        <v>20</v>
      </c>
      <c r="T102" s="2">
        <f>R102*S102</f>
        <v>20</v>
      </c>
      <c r="U102" s="17">
        <f>$U$94</f>
        <v>0</v>
      </c>
      <c r="V102" s="2">
        <f>U102*T102</f>
        <v>0</v>
      </c>
      <c r="W102" s="2">
        <f>R102*U102*2</f>
        <v>0</v>
      </c>
      <c r="X102" s="17">
        <v>0</v>
      </c>
      <c r="Y102" s="2">
        <f>X102*W102/1000</f>
        <v>0</v>
      </c>
      <c r="Z102" s="2">
        <f>U102*X102*2</f>
        <v>0</v>
      </c>
      <c r="AA102" s="97">
        <f>SUM(V102+Y102)</f>
        <v>0</v>
      </c>
      <c r="AB102" s="76" t="s">
        <v>188</v>
      </c>
    </row>
    <row r="103" spans="1:28" ht="14.4" customHeight="1">
      <c r="A103" s="55" t="s">
        <v>178</v>
      </c>
      <c r="B103" s="63" t="s">
        <v>246</v>
      </c>
      <c r="C103" s="64"/>
      <c r="D103" s="12"/>
      <c r="E103" s="40"/>
      <c r="F103" s="40"/>
      <c r="G103" s="12"/>
      <c r="H103" s="12"/>
      <c r="I103" s="12"/>
      <c r="J103" s="12"/>
      <c r="K103" s="12"/>
      <c r="L103" s="12"/>
      <c r="M103" s="12"/>
      <c r="N103" s="12"/>
      <c r="O103" s="12"/>
      <c r="P103" s="13"/>
      <c r="Q103" s="14"/>
      <c r="R103" s="13"/>
      <c r="S103" s="95"/>
      <c r="T103" s="13"/>
      <c r="U103" s="13"/>
      <c r="V103" s="13"/>
      <c r="W103" s="13"/>
      <c r="X103" s="13"/>
      <c r="Y103" s="13"/>
      <c r="Z103" s="13"/>
      <c r="AA103" s="56"/>
      <c r="AB103" s="76"/>
    </row>
    <row r="104" spans="1:28" ht="14.4" customHeight="1">
      <c r="A104" s="57" t="s">
        <v>178</v>
      </c>
      <c r="B104" s="17" t="s">
        <v>128</v>
      </c>
      <c r="C104" s="107" t="s">
        <v>240</v>
      </c>
      <c r="D104" s="17" t="s">
        <v>207</v>
      </c>
      <c r="E104" s="41" t="s">
        <v>81</v>
      </c>
      <c r="F104" s="41" t="s">
        <v>82</v>
      </c>
      <c r="G104" s="104" t="s">
        <v>52</v>
      </c>
      <c r="H104" s="17" t="s">
        <v>83</v>
      </c>
      <c r="I104" s="17" t="s">
        <v>129</v>
      </c>
      <c r="J104" s="17" t="s">
        <v>85</v>
      </c>
      <c r="K104" s="17" t="s">
        <v>104</v>
      </c>
      <c r="L104" s="17" t="s">
        <v>105</v>
      </c>
      <c r="M104" s="17" t="s">
        <v>88</v>
      </c>
      <c r="N104" s="17" t="s">
        <v>106</v>
      </c>
      <c r="O104" s="17" t="s">
        <v>107</v>
      </c>
      <c r="P104" s="104" t="s">
        <v>52</v>
      </c>
      <c r="Q104" s="18" t="s">
        <v>45</v>
      </c>
      <c r="R104" s="17">
        <v>1</v>
      </c>
      <c r="S104" s="99">
        <v>80</v>
      </c>
      <c r="T104" s="2">
        <f>R104*S104</f>
        <v>80</v>
      </c>
      <c r="U104" s="17">
        <f>$U$94</f>
        <v>0</v>
      </c>
      <c r="V104" s="2">
        <f>U104*T104</f>
        <v>0</v>
      </c>
      <c r="W104" s="2">
        <f>R104*U104*2</f>
        <v>0</v>
      </c>
      <c r="X104" s="17">
        <v>0</v>
      </c>
      <c r="Y104" s="2">
        <f>X104*W104/1000</f>
        <v>0</v>
      </c>
      <c r="Z104" s="2">
        <f>U104*X104*2</f>
        <v>0</v>
      </c>
      <c r="AA104" s="97">
        <f>SUM(V104+Y104)</f>
        <v>0</v>
      </c>
      <c r="AB104" s="76" t="s">
        <v>184</v>
      </c>
    </row>
    <row r="105" spans="1:28" ht="14.4" customHeight="1">
      <c r="A105" s="57" t="s">
        <v>178</v>
      </c>
      <c r="B105" s="17" t="s">
        <v>112</v>
      </c>
      <c r="C105" s="107" t="s">
        <v>240</v>
      </c>
      <c r="D105" s="17" t="s">
        <v>92</v>
      </c>
      <c r="E105" s="41" t="s">
        <v>81</v>
      </c>
      <c r="F105" s="41" t="s">
        <v>113</v>
      </c>
      <c r="G105" s="104" t="s">
        <v>36</v>
      </c>
      <c r="H105" s="17"/>
      <c r="I105" s="17" t="s">
        <v>84</v>
      </c>
      <c r="J105" s="17" t="s">
        <v>85</v>
      </c>
      <c r="K105" s="17" t="s">
        <v>86</v>
      </c>
      <c r="L105" s="17" t="s">
        <v>95</v>
      </c>
      <c r="M105" s="17" t="s">
        <v>88</v>
      </c>
      <c r="N105" s="17" t="s">
        <v>114</v>
      </c>
      <c r="O105" s="17" t="s">
        <v>115</v>
      </c>
      <c r="P105" s="104" t="s">
        <v>116</v>
      </c>
      <c r="Q105" s="18" t="s">
        <v>37</v>
      </c>
      <c r="R105" s="17">
        <v>1</v>
      </c>
      <c r="S105" s="99">
        <v>20</v>
      </c>
      <c r="T105" s="2">
        <f>R105*S105</f>
        <v>20</v>
      </c>
      <c r="U105" s="17">
        <f>$U$94</f>
        <v>0</v>
      </c>
      <c r="V105" s="2">
        <f>U105*T105</f>
        <v>0</v>
      </c>
      <c r="W105" s="2">
        <f>R105*U105*2</f>
        <v>0</v>
      </c>
      <c r="X105" s="17">
        <v>0</v>
      </c>
      <c r="Y105" s="2">
        <f>X105*W105/1000</f>
        <v>0</v>
      </c>
      <c r="Z105" s="2">
        <f>U105*X105*2</f>
        <v>0</v>
      </c>
      <c r="AA105" s="97">
        <f>SUM(V105+Y105)</f>
        <v>0</v>
      </c>
      <c r="AB105" s="76" t="s">
        <v>188</v>
      </c>
    </row>
    <row r="106" spans="1:28" ht="14.4" customHeight="1">
      <c r="A106" s="55" t="s">
        <v>178</v>
      </c>
      <c r="B106" s="63" t="s">
        <v>247</v>
      </c>
      <c r="C106" s="64"/>
      <c r="D106" s="12"/>
      <c r="E106" s="40"/>
      <c r="F106" s="40"/>
      <c r="G106" s="12"/>
      <c r="H106" s="12"/>
      <c r="I106" s="12"/>
      <c r="J106" s="12"/>
      <c r="K106" s="12"/>
      <c r="L106" s="12"/>
      <c r="M106" s="12"/>
      <c r="N106" s="12"/>
      <c r="O106" s="12"/>
      <c r="P106" s="13"/>
      <c r="Q106" s="14"/>
      <c r="R106" s="13"/>
      <c r="S106" s="95"/>
      <c r="T106" s="13"/>
      <c r="U106" s="13"/>
      <c r="V106" s="13"/>
      <c r="W106" s="13"/>
      <c r="X106" s="13"/>
      <c r="Y106" s="13"/>
      <c r="Z106" s="13"/>
      <c r="AA106" s="56"/>
      <c r="AB106" s="76"/>
    </row>
    <row r="107" spans="1:28" ht="14.4" customHeight="1">
      <c r="A107" s="57" t="s">
        <v>178</v>
      </c>
      <c r="B107" s="17" t="s">
        <v>128</v>
      </c>
      <c r="C107" s="107" t="s">
        <v>240</v>
      </c>
      <c r="D107" s="17" t="s">
        <v>207</v>
      </c>
      <c r="E107" s="41" t="s">
        <v>81</v>
      </c>
      <c r="F107" s="41" t="s">
        <v>82</v>
      </c>
      <c r="G107" s="104" t="s">
        <v>52</v>
      </c>
      <c r="H107" s="17" t="s">
        <v>83</v>
      </c>
      <c r="I107" s="17" t="s">
        <v>129</v>
      </c>
      <c r="J107" s="17" t="s">
        <v>85</v>
      </c>
      <c r="K107" s="17" t="s">
        <v>104</v>
      </c>
      <c r="L107" s="17" t="s">
        <v>105</v>
      </c>
      <c r="M107" s="17" t="s">
        <v>88</v>
      </c>
      <c r="N107" s="17" t="s">
        <v>106</v>
      </c>
      <c r="O107" s="17" t="s">
        <v>107</v>
      </c>
      <c r="P107" s="104" t="s">
        <v>52</v>
      </c>
      <c r="Q107" s="18" t="s">
        <v>45</v>
      </c>
      <c r="R107" s="17">
        <v>1</v>
      </c>
      <c r="S107" s="99">
        <v>80</v>
      </c>
      <c r="T107" s="2">
        <f>R107*S107</f>
        <v>80</v>
      </c>
      <c r="U107" s="17">
        <f>$U$94</f>
        <v>0</v>
      </c>
      <c r="V107" s="2">
        <f>U107*T107</f>
        <v>0</v>
      </c>
      <c r="W107" s="2">
        <f>R107*U107*2</f>
        <v>0</v>
      </c>
      <c r="X107" s="17">
        <v>0</v>
      </c>
      <c r="Y107" s="2">
        <f>X107*W107/1000</f>
        <v>0</v>
      </c>
      <c r="Z107" s="2">
        <f>U107*X107*2</f>
        <v>0</v>
      </c>
      <c r="AA107" s="97">
        <f>SUM(V107+Y107)</f>
        <v>0</v>
      </c>
      <c r="AB107" s="76" t="s">
        <v>184</v>
      </c>
    </row>
    <row r="108" spans="1:28" ht="14.4" customHeight="1">
      <c r="A108" s="57" t="s">
        <v>178</v>
      </c>
      <c r="B108" s="17" t="s">
        <v>112</v>
      </c>
      <c r="C108" s="107" t="s">
        <v>240</v>
      </c>
      <c r="D108" s="17" t="s">
        <v>92</v>
      </c>
      <c r="E108" s="41" t="s">
        <v>81</v>
      </c>
      <c r="F108" s="41" t="s">
        <v>113</v>
      </c>
      <c r="G108" s="104" t="s">
        <v>36</v>
      </c>
      <c r="H108" s="17"/>
      <c r="I108" s="17" t="s">
        <v>84</v>
      </c>
      <c r="J108" s="17" t="s">
        <v>85</v>
      </c>
      <c r="K108" s="17" t="s">
        <v>86</v>
      </c>
      <c r="L108" s="17" t="s">
        <v>95</v>
      </c>
      <c r="M108" s="17" t="s">
        <v>88</v>
      </c>
      <c r="N108" s="17" t="s">
        <v>114</v>
      </c>
      <c r="O108" s="17" t="s">
        <v>115</v>
      </c>
      <c r="P108" s="104" t="s">
        <v>116</v>
      </c>
      <c r="Q108" s="18" t="s">
        <v>37</v>
      </c>
      <c r="R108" s="17">
        <v>1</v>
      </c>
      <c r="S108" s="99">
        <v>20</v>
      </c>
      <c r="T108" s="2">
        <f>R108*S108</f>
        <v>20</v>
      </c>
      <c r="U108" s="17">
        <f>$U$94</f>
        <v>0</v>
      </c>
      <c r="V108" s="2">
        <f>U108*T108</f>
        <v>0</v>
      </c>
      <c r="W108" s="2">
        <f>R108*U108*2</f>
        <v>0</v>
      </c>
      <c r="X108" s="17">
        <v>0</v>
      </c>
      <c r="Y108" s="2">
        <f>X108*W108/1000</f>
        <v>0</v>
      </c>
      <c r="Z108" s="2">
        <f>U108*X108*2</f>
        <v>0</v>
      </c>
      <c r="AA108" s="97">
        <f>SUM(V108+Y108)</f>
        <v>0</v>
      </c>
      <c r="AB108" s="76" t="s">
        <v>188</v>
      </c>
    </row>
    <row r="109" spans="1:28" ht="14.4" customHeight="1">
      <c r="A109" s="55" t="s">
        <v>179</v>
      </c>
      <c r="B109" s="63" t="s">
        <v>225</v>
      </c>
      <c r="C109" s="64"/>
      <c r="D109" s="12"/>
      <c r="E109" s="40"/>
      <c r="F109" s="40"/>
      <c r="G109" s="12"/>
      <c r="H109" s="12"/>
      <c r="I109" s="12"/>
      <c r="J109" s="12"/>
      <c r="K109" s="12"/>
      <c r="L109" s="12"/>
      <c r="M109" s="12"/>
      <c r="N109" s="12"/>
      <c r="O109" s="12"/>
      <c r="P109" s="13"/>
      <c r="Q109" s="14"/>
      <c r="R109" s="13"/>
      <c r="S109" s="95"/>
      <c r="T109" s="13"/>
      <c r="U109" s="13"/>
      <c r="V109" s="13"/>
      <c r="W109" s="13"/>
      <c r="X109" s="13"/>
      <c r="Y109" s="13"/>
      <c r="Z109" s="13"/>
      <c r="AA109" s="56"/>
      <c r="AB109" s="76"/>
    </row>
    <row r="110" spans="1:28" ht="14.4" customHeight="1">
      <c r="A110" s="57" t="s">
        <v>179</v>
      </c>
      <c r="B110" s="17" t="s">
        <v>128</v>
      </c>
      <c r="C110" s="107" t="s">
        <v>149</v>
      </c>
      <c r="D110" s="17" t="s">
        <v>207</v>
      </c>
      <c r="E110" s="41" t="s">
        <v>81</v>
      </c>
      <c r="F110" s="41" t="s">
        <v>82</v>
      </c>
      <c r="G110" s="104" t="s">
        <v>58</v>
      </c>
      <c r="H110" s="17" t="s">
        <v>83</v>
      </c>
      <c r="I110" s="17" t="s">
        <v>129</v>
      </c>
      <c r="J110" s="17" t="s">
        <v>85</v>
      </c>
      <c r="K110" s="17" t="s">
        <v>104</v>
      </c>
      <c r="L110" s="17" t="s">
        <v>105</v>
      </c>
      <c r="M110" s="17" t="s">
        <v>88</v>
      </c>
      <c r="N110" s="17" t="s">
        <v>106</v>
      </c>
      <c r="O110" s="17" t="s">
        <v>107</v>
      </c>
      <c r="P110" s="104" t="s">
        <v>58</v>
      </c>
      <c r="Q110" s="18" t="s">
        <v>45</v>
      </c>
      <c r="R110" s="17">
        <v>1</v>
      </c>
      <c r="S110" s="99">
        <v>80</v>
      </c>
      <c r="T110" s="2">
        <f>R110*S110</f>
        <v>80</v>
      </c>
      <c r="U110" s="17">
        <f>$U$109</f>
        <v>0</v>
      </c>
      <c r="V110" s="2">
        <f>U110*T110</f>
        <v>0</v>
      </c>
      <c r="W110" s="2">
        <f>R110*U110*2</f>
        <v>0</v>
      </c>
      <c r="X110" s="17">
        <v>0</v>
      </c>
      <c r="Y110" s="2">
        <f>X110*W110/1000</f>
        <v>0</v>
      </c>
      <c r="Z110" s="2">
        <f>U110*X110*2</f>
        <v>0</v>
      </c>
      <c r="AA110" s="97">
        <f>SUM(V110+Y110)</f>
        <v>0</v>
      </c>
      <c r="AB110" s="76" t="s">
        <v>184</v>
      </c>
    </row>
    <row r="111" spans="1:28" ht="14.4" customHeight="1" thickBot="1">
      <c r="A111" s="57" t="s">
        <v>179</v>
      </c>
      <c r="B111" s="65" t="s">
        <v>112</v>
      </c>
      <c r="C111" s="107" t="s">
        <v>149</v>
      </c>
      <c r="D111" s="65" t="s">
        <v>92</v>
      </c>
      <c r="E111" s="66" t="s">
        <v>81</v>
      </c>
      <c r="F111" s="66" t="s">
        <v>113</v>
      </c>
      <c r="G111" s="108" t="s">
        <v>36</v>
      </c>
      <c r="H111" s="65"/>
      <c r="I111" s="65" t="s">
        <v>84</v>
      </c>
      <c r="J111" s="65" t="s">
        <v>85</v>
      </c>
      <c r="K111" s="65" t="s">
        <v>86</v>
      </c>
      <c r="L111" s="65" t="s">
        <v>95</v>
      </c>
      <c r="M111" s="65" t="s">
        <v>88</v>
      </c>
      <c r="N111" s="65" t="s">
        <v>114</v>
      </c>
      <c r="O111" s="65" t="s">
        <v>115</v>
      </c>
      <c r="P111" s="108" t="s">
        <v>116</v>
      </c>
      <c r="Q111" s="67" t="s">
        <v>37</v>
      </c>
      <c r="R111" s="65">
        <v>1</v>
      </c>
      <c r="S111" s="101">
        <v>20</v>
      </c>
      <c r="T111" s="69">
        <f>R111*S111</f>
        <v>20</v>
      </c>
      <c r="U111" s="17">
        <f>$U$109</f>
        <v>0</v>
      </c>
      <c r="V111" s="69">
        <f>U111*T111</f>
        <v>0</v>
      </c>
      <c r="W111" s="69">
        <f>R111*U111*2</f>
        <v>0</v>
      </c>
      <c r="X111" s="65">
        <v>0</v>
      </c>
      <c r="Y111" s="69">
        <f>X111*W111/1000</f>
        <v>0</v>
      </c>
      <c r="Z111" s="69">
        <f>U111*X111*2</f>
        <v>0</v>
      </c>
      <c r="AA111" s="98">
        <f>SUM(V111+Y111)</f>
        <v>0</v>
      </c>
      <c r="AB111" s="77" t="s">
        <v>188</v>
      </c>
    </row>
    <row r="112" spans="1:28" ht="14.4" customHeight="1">
      <c r="A112" s="55" t="s">
        <v>179</v>
      </c>
      <c r="B112" s="63" t="s">
        <v>226</v>
      </c>
      <c r="C112" s="64"/>
      <c r="D112" s="12"/>
      <c r="E112" s="40"/>
      <c r="F112" s="40"/>
      <c r="G112" s="12"/>
      <c r="H112" s="12"/>
      <c r="I112" s="12"/>
      <c r="J112" s="12"/>
      <c r="K112" s="12"/>
      <c r="L112" s="12"/>
      <c r="M112" s="12"/>
      <c r="N112" s="12"/>
      <c r="O112" s="12"/>
      <c r="P112" s="13"/>
      <c r="Q112" s="14"/>
      <c r="R112" s="13"/>
      <c r="S112" s="95"/>
      <c r="T112" s="13"/>
      <c r="U112" s="13"/>
      <c r="V112" s="13"/>
      <c r="W112" s="13"/>
      <c r="X112" s="13"/>
      <c r="Y112" s="13"/>
      <c r="Z112" s="13"/>
      <c r="AA112" s="56"/>
      <c r="AB112" s="76"/>
    </row>
    <row r="113" spans="1:28" ht="14.4" customHeight="1">
      <c r="A113" s="57" t="s">
        <v>179</v>
      </c>
      <c r="B113" s="17" t="s">
        <v>128</v>
      </c>
      <c r="C113" s="107" t="s">
        <v>149</v>
      </c>
      <c r="D113" s="17" t="s">
        <v>207</v>
      </c>
      <c r="E113" s="41" t="s">
        <v>81</v>
      </c>
      <c r="F113" s="41" t="s">
        <v>82</v>
      </c>
      <c r="G113" s="104" t="s">
        <v>58</v>
      </c>
      <c r="H113" s="17" t="s">
        <v>83</v>
      </c>
      <c r="I113" s="17" t="s">
        <v>129</v>
      </c>
      <c r="J113" s="17" t="s">
        <v>85</v>
      </c>
      <c r="K113" s="17" t="s">
        <v>104</v>
      </c>
      <c r="L113" s="17" t="s">
        <v>105</v>
      </c>
      <c r="M113" s="17" t="s">
        <v>88</v>
      </c>
      <c r="N113" s="17" t="s">
        <v>106</v>
      </c>
      <c r="O113" s="17" t="s">
        <v>107</v>
      </c>
      <c r="P113" s="104" t="s">
        <v>58</v>
      </c>
      <c r="Q113" s="18" t="s">
        <v>45</v>
      </c>
      <c r="R113" s="17">
        <v>1</v>
      </c>
      <c r="S113" s="99">
        <v>80</v>
      </c>
      <c r="T113" s="2">
        <f>R113*S113</f>
        <v>80</v>
      </c>
      <c r="U113" s="17">
        <f>$U$112</f>
        <v>0</v>
      </c>
      <c r="V113" s="2">
        <f>U113*T113</f>
        <v>0</v>
      </c>
      <c r="W113" s="2">
        <f>R113*U113*2</f>
        <v>0</v>
      </c>
      <c r="X113" s="17">
        <v>0</v>
      </c>
      <c r="Y113" s="2">
        <f>X113*W113/1000</f>
        <v>0</v>
      </c>
      <c r="Z113" s="2">
        <f>U113*X113*2</f>
        <v>0</v>
      </c>
      <c r="AA113" s="97">
        <f>SUM(V113+Y113)</f>
        <v>0</v>
      </c>
      <c r="AB113" s="76" t="s">
        <v>184</v>
      </c>
    </row>
    <row r="114" spans="1:28" ht="14.4" customHeight="1" thickBot="1">
      <c r="A114" s="57" t="s">
        <v>179</v>
      </c>
      <c r="B114" s="65" t="s">
        <v>112</v>
      </c>
      <c r="C114" s="107" t="s">
        <v>149</v>
      </c>
      <c r="D114" s="65" t="s">
        <v>92</v>
      </c>
      <c r="E114" s="66" t="s">
        <v>81</v>
      </c>
      <c r="F114" s="66" t="s">
        <v>113</v>
      </c>
      <c r="G114" s="108" t="s">
        <v>36</v>
      </c>
      <c r="H114" s="65"/>
      <c r="I114" s="65" t="s">
        <v>84</v>
      </c>
      <c r="J114" s="65" t="s">
        <v>85</v>
      </c>
      <c r="K114" s="65" t="s">
        <v>86</v>
      </c>
      <c r="L114" s="65" t="s">
        <v>95</v>
      </c>
      <c r="M114" s="65" t="s">
        <v>88</v>
      </c>
      <c r="N114" s="65" t="s">
        <v>114</v>
      </c>
      <c r="O114" s="65" t="s">
        <v>115</v>
      </c>
      <c r="P114" s="108" t="s">
        <v>116</v>
      </c>
      <c r="Q114" s="67" t="s">
        <v>37</v>
      </c>
      <c r="R114" s="65">
        <v>1</v>
      </c>
      <c r="S114" s="101">
        <v>20</v>
      </c>
      <c r="T114" s="69">
        <f>R114*S114</f>
        <v>20</v>
      </c>
      <c r="U114" s="17">
        <f>$U$112</f>
        <v>0</v>
      </c>
      <c r="V114" s="69">
        <f>U114*T114</f>
        <v>0</v>
      </c>
      <c r="W114" s="69">
        <f>R114*U114*2</f>
        <v>0</v>
      </c>
      <c r="X114" s="65">
        <v>0</v>
      </c>
      <c r="Y114" s="69">
        <f>X114*W114/1000</f>
        <v>0</v>
      </c>
      <c r="Z114" s="69">
        <f>U114*X114*2</f>
        <v>0</v>
      </c>
      <c r="AA114" s="98">
        <f>SUM(V114+Y114)</f>
        <v>0</v>
      </c>
      <c r="AB114" s="77" t="s">
        <v>188</v>
      </c>
    </row>
    <row r="115" spans="1:28" ht="14.4" customHeight="1">
      <c r="A115" s="55" t="s">
        <v>179</v>
      </c>
      <c r="B115" s="63" t="s">
        <v>227</v>
      </c>
      <c r="C115" s="64"/>
      <c r="D115" s="12"/>
      <c r="E115" s="40"/>
      <c r="F115" s="40"/>
      <c r="G115" s="12"/>
      <c r="H115" s="12"/>
      <c r="I115" s="12"/>
      <c r="J115" s="12"/>
      <c r="K115" s="12"/>
      <c r="L115" s="12"/>
      <c r="M115" s="12"/>
      <c r="N115" s="12"/>
      <c r="O115" s="12"/>
      <c r="P115" s="13"/>
      <c r="Q115" s="14"/>
      <c r="R115" s="13"/>
      <c r="S115" s="95"/>
      <c r="T115" s="13"/>
      <c r="U115" s="13"/>
      <c r="V115" s="13"/>
      <c r="W115" s="13"/>
      <c r="X115" s="13"/>
      <c r="Y115" s="13"/>
      <c r="Z115" s="13"/>
      <c r="AA115" s="56"/>
      <c r="AB115" s="76"/>
    </row>
    <row r="116" spans="1:28" ht="14.4" customHeight="1">
      <c r="A116" s="57" t="s">
        <v>179</v>
      </c>
      <c r="B116" s="17" t="s">
        <v>128</v>
      </c>
      <c r="C116" s="107" t="s">
        <v>149</v>
      </c>
      <c r="D116" s="17" t="s">
        <v>207</v>
      </c>
      <c r="E116" s="41" t="s">
        <v>81</v>
      </c>
      <c r="F116" s="41" t="s">
        <v>82</v>
      </c>
      <c r="G116" s="104" t="s">
        <v>58</v>
      </c>
      <c r="H116" s="17" t="s">
        <v>83</v>
      </c>
      <c r="I116" s="17" t="s">
        <v>129</v>
      </c>
      <c r="J116" s="17" t="s">
        <v>85</v>
      </c>
      <c r="K116" s="17" t="s">
        <v>104</v>
      </c>
      <c r="L116" s="17" t="s">
        <v>105</v>
      </c>
      <c r="M116" s="17" t="s">
        <v>88</v>
      </c>
      <c r="N116" s="17" t="s">
        <v>106</v>
      </c>
      <c r="O116" s="17" t="s">
        <v>107</v>
      </c>
      <c r="P116" s="104" t="s">
        <v>58</v>
      </c>
      <c r="Q116" s="18" t="s">
        <v>45</v>
      </c>
      <c r="R116" s="17">
        <v>1</v>
      </c>
      <c r="S116" s="99">
        <v>80</v>
      </c>
      <c r="T116" s="2">
        <f>R116*S116</f>
        <v>80</v>
      </c>
      <c r="U116" s="17">
        <f>$U$115</f>
        <v>0</v>
      </c>
      <c r="V116" s="2">
        <f>U116*T116</f>
        <v>0</v>
      </c>
      <c r="W116" s="2">
        <f>R116*U116*2</f>
        <v>0</v>
      </c>
      <c r="X116" s="17">
        <v>0</v>
      </c>
      <c r="Y116" s="2">
        <f>X116*W116/1000</f>
        <v>0</v>
      </c>
      <c r="Z116" s="2">
        <f>U116*X116*2</f>
        <v>0</v>
      </c>
      <c r="AA116" s="97">
        <f>SUM(V116+Y116)</f>
        <v>0</v>
      </c>
      <c r="AB116" s="76" t="s">
        <v>184</v>
      </c>
    </row>
    <row r="117" spans="1:28" ht="14.4" customHeight="1" thickBot="1">
      <c r="A117" s="57" t="s">
        <v>179</v>
      </c>
      <c r="B117" s="65" t="s">
        <v>112</v>
      </c>
      <c r="C117" s="107" t="s">
        <v>149</v>
      </c>
      <c r="D117" s="65" t="s">
        <v>92</v>
      </c>
      <c r="E117" s="66" t="s">
        <v>81</v>
      </c>
      <c r="F117" s="66" t="s">
        <v>113</v>
      </c>
      <c r="G117" s="108" t="s">
        <v>36</v>
      </c>
      <c r="H117" s="65"/>
      <c r="I117" s="65" t="s">
        <v>84</v>
      </c>
      <c r="J117" s="65" t="s">
        <v>85</v>
      </c>
      <c r="K117" s="65" t="s">
        <v>86</v>
      </c>
      <c r="L117" s="65" t="s">
        <v>95</v>
      </c>
      <c r="M117" s="65" t="s">
        <v>88</v>
      </c>
      <c r="N117" s="65" t="s">
        <v>114</v>
      </c>
      <c r="O117" s="65" t="s">
        <v>115</v>
      </c>
      <c r="P117" s="108" t="s">
        <v>116</v>
      </c>
      <c r="Q117" s="67" t="s">
        <v>37</v>
      </c>
      <c r="R117" s="65">
        <v>1</v>
      </c>
      <c r="S117" s="101">
        <v>20</v>
      </c>
      <c r="T117" s="69">
        <f>R117*S117</f>
        <v>20</v>
      </c>
      <c r="U117" s="17">
        <f>$U$115</f>
        <v>0</v>
      </c>
      <c r="V117" s="69">
        <f>U117*T117</f>
        <v>0</v>
      </c>
      <c r="W117" s="69">
        <f>R117*U117*2</f>
        <v>0</v>
      </c>
      <c r="X117" s="65">
        <v>0</v>
      </c>
      <c r="Y117" s="69">
        <f>X117*W117/1000</f>
        <v>0</v>
      </c>
      <c r="Z117" s="69">
        <f>U117*X117*2</f>
        <v>0</v>
      </c>
      <c r="AA117" s="98">
        <f>SUM(V117+Y117)</f>
        <v>0</v>
      </c>
      <c r="AB117" s="77" t="s">
        <v>188</v>
      </c>
    </row>
    <row r="118" spans="1:28" ht="14.4" customHeight="1">
      <c r="A118" s="55" t="s">
        <v>179</v>
      </c>
      <c r="B118" s="63" t="s">
        <v>228</v>
      </c>
      <c r="C118" s="64"/>
      <c r="D118" s="12"/>
      <c r="E118" s="40"/>
      <c r="F118" s="40"/>
      <c r="G118" s="12"/>
      <c r="H118" s="12"/>
      <c r="I118" s="12"/>
      <c r="J118" s="12"/>
      <c r="K118" s="12"/>
      <c r="L118" s="12"/>
      <c r="M118" s="12"/>
      <c r="N118" s="12"/>
      <c r="O118" s="12"/>
      <c r="P118" s="13"/>
      <c r="Q118" s="14"/>
      <c r="R118" s="13"/>
      <c r="S118" s="95"/>
      <c r="T118" s="13"/>
      <c r="U118" s="13"/>
      <c r="V118" s="13"/>
      <c r="W118" s="13"/>
      <c r="X118" s="13"/>
      <c r="Y118" s="13"/>
      <c r="Z118" s="13"/>
      <c r="AA118" s="56"/>
      <c r="AB118" s="76"/>
    </row>
    <row r="119" spans="1:28" ht="14.4" customHeight="1">
      <c r="A119" s="57" t="s">
        <v>179</v>
      </c>
      <c r="B119" s="17" t="s">
        <v>128</v>
      </c>
      <c r="C119" s="107" t="s">
        <v>149</v>
      </c>
      <c r="D119" s="17" t="s">
        <v>207</v>
      </c>
      <c r="E119" s="41" t="s">
        <v>81</v>
      </c>
      <c r="F119" s="41" t="s">
        <v>82</v>
      </c>
      <c r="G119" s="104" t="s">
        <v>58</v>
      </c>
      <c r="H119" s="17" t="s">
        <v>83</v>
      </c>
      <c r="I119" s="17" t="s">
        <v>129</v>
      </c>
      <c r="J119" s="17" t="s">
        <v>85</v>
      </c>
      <c r="K119" s="17" t="s">
        <v>104</v>
      </c>
      <c r="L119" s="17" t="s">
        <v>105</v>
      </c>
      <c r="M119" s="17" t="s">
        <v>88</v>
      </c>
      <c r="N119" s="17" t="s">
        <v>106</v>
      </c>
      <c r="O119" s="17" t="s">
        <v>107</v>
      </c>
      <c r="P119" s="104" t="s">
        <v>58</v>
      </c>
      <c r="Q119" s="18" t="s">
        <v>45</v>
      </c>
      <c r="R119" s="17">
        <v>1</v>
      </c>
      <c r="S119" s="99">
        <v>80</v>
      </c>
      <c r="T119" s="2">
        <f>R119*S119</f>
        <v>80</v>
      </c>
      <c r="U119" s="17">
        <f>$U$118</f>
        <v>0</v>
      </c>
      <c r="V119" s="2">
        <f>U119*T119</f>
        <v>0</v>
      </c>
      <c r="W119" s="2">
        <f>R119*U119*2</f>
        <v>0</v>
      </c>
      <c r="X119" s="17">
        <v>0</v>
      </c>
      <c r="Y119" s="2">
        <f>X119*W119/1000</f>
        <v>0</v>
      </c>
      <c r="Z119" s="2">
        <f>U119*X119*2</f>
        <v>0</v>
      </c>
      <c r="AA119" s="97">
        <f>SUM(V119+Y119)</f>
        <v>0</v>
      </c>
      <c r="AB119" s="76" t="s">
        <v>184</v>
      </c>
    </row>
    <row r="120" spans="1:28" ht="14.4" customHeight="1" thickBot="1">
      <c r="A120" s="57" t="s">
        <v>179</v>
      </c>
      <c r="B120" s="65" t="s">
        <v>112</v>
      </c>
      <c r="C120" s="107" t="s">
        <v>149</v>
      </c>
      <c r="D120" s="65" t="s">
        <v>92</v>
      </c>
      <c r="E120" s="66" t="s">
        <v>81</v>
      </c>
      <c r="F120" s="66" t="s">
        <v>113</v>
      </c>
      <c r="G120" s="108" t="s">
        <v>36</v>
      </c>
      <c r="H120" s="65"/>
      <c r="I120" s="65" t="s">
        <v>84</v>
      </c>
      <c r="J120" s="65" t="s">
        <v>85</v>
      </c>
      <c r="K120" s="65" t="s">
        <v>86</v>
      </c>
      <c r="L120" s="65" t="s">
        <v>95</v>
      </c>
      <c r="M120" s="65" t="s">
        <v>88</v>
      </c>
      <c r="N120" s="65" t="s">
        <v>114</v>
      </c>
      <c r="O120" s="65" t="s">
        <v>115</v>
      </c>
      <c r="P120" s="108" t="s">
        <v>116</v>
      </c>
      <c r="Q120" s="67" t="s">
        <v>37</v>
      </c>
      <c r="R120" s="65">
        <v>1</v>
      </c>
      <c r="S120" s="101">
        <v>20</v>
      </c>
      <c r="T120" s="69">
        <f>R120*S120</f>
        <v>20</v>
      </c>
      <c r="U120" s="17">
        <f>$U$118</f>
        <v>0</v>
      </c>
      <c r="V120" s="69">
        <f>U120*T120</f>
        <v>0</v>
      </c>
      <c r="W120" s="69">
        <f>R120*U120*2</f>
        <v>0</v>
      </c>
      <c r="X120" s="65">
        <v>0</v>
      </c>
      <c r="Y120" s="69">
        <f>X120*W120/1000</f>
        <v>0</v>
      </c>
      <c r="Z120" s="69">
        <f>U120*X120*2</f>
        <v>0</v>
      </c>
      <c r="AA120" s="98">
        <f>SUM(V120+Y120)</f>
        <v>0</v>
      </c>
      <c r="AB120" s="77" t="s">
        <v>188</v>
      </c>
    </row>
    <row r="121" spans="1:28" ht="14.4" customHeight="1">
      <c r="A121" s="55" t="s">
        <v>179</v>
      </c>
      <c r="B121" s="63" t="s">
        <v>229</v>
      </c>
      <c r="C121" s="64"/>
      <c r="D121" s="12"/>
      <c r="E121" s="40"/>
      <c r="F121" s="40"/>
      <c r="G121" s="12"/>
      <c r="H121" s="12"/>
      <c r="I121" s="12"/>
      <c r="J121" s="12"/>
      <c r="K121" s="12"/>
      <c r="L121" s="12"/>
      <c r="M121" s="12"/>
      <c r="N121" s="12"/>
      <c r="O121" s="12"/>
      <c r="P121" s="13"/>
      <c r="Q121" s="14"/>
      <c r="R121" s="13"/>
      <c r="S121" s="95"/>
      <c r="T121" s="13"/>
      <c r="U121" s="13"/>
      <c r="V121" s="13"/>
      <c r="W121" s="13"/>
      <c r="X121" s="13"/>
      <c r="Y121" s="13"/>
      <c r="Z121" s="13"/>
      <c r="AA121" s="56"/>
      <c r="AB121" s="76"/>
    </row>
    <row r="122" spans="1:28" ht="14.4" customHeight="1">
      <c r="A122" s="57" t="s">
        <v>179</v>
      </c>
      <c r="B122" s="17" t="s">
        <v>128</v>
      </c>
      <c r="C122" s="107" t="s">
        <v>149</v>
      </c>
      <c r="D122" s="17" t="s">
        <v>207</v>
      </c>
      <c r="E122" s="41" t="s">
        <v>81</v>
      </c>
      <c r="F122" s="41" t="s">
        <v>82</v>
      </c>
      <c r="G122" s="104" t="s">
        <v>58</v>
      </c>
      <c r="H122" s="17" t="s">
        <v>83</v>
      </c>
      <c r="I122" s="17" t="s">
        <v>129</v>
      </c>
      <c r="J122" s="17" t="s">
        <v>85</v>
      </c>
      <c r="K122" s="17" t="s">
        <v>104</v>
      </c>
      <c r="L122" s="17" t="s">
        <v>105</v>
      </c>
      <c r="M122" s="17" t="s">
        <v>88</v>
      </c>
      <c r="N122" s="17" t="s">
        <v>106</v>
      </c>
      <c r="O122" s="17" t="s">
        <v>107</v>
      </c>
      <c r="P122" s="104" t="s">
        <v>58</v>
      </c>
      <c r="Q122" s="18" t="s">
        <v>45</v>
      </c>
      <c r="R122" s="17">
        <v>1</v>
      </c>
      <c r="S122" s="99">
        <v>80</v>
      </c>
      <c r="T122" s="2">
        <f>R122*S122</f>
        <v>80</v>
      </c>
      <c r="U122" s="17">
        <f>$U$121</f>
        <v>0</v>
      </c>
      <c r="V122" s="2">
        <f>U122*T122</f>
        <v>0</v>
      </c>
      <c r="W122" s="2">
        <f>R122*U122*2</f>
        <v>0</v>
      </c>
      <c r="X122" s="17">
        <v>0</v>
      </c>
      <c r="Y122" s="2">
        <f>X122*W122/1000</f>
        <v>0</v>
      </c>
      <c r="Z122" s="2">
        <f>U122*X122*2</f>
        <v>0</v>
      </c>
      <c r="AA122" s="97">
        <f>SUM(V122+Y122)</f>
        <v>0</v>
      </c>
      <c r="AB122" s="76" t="s">
        <v>184</v>
      </c>
    </row>
    <row r="123" spans="1:28" ht="14.4" customHeight="1" thickBot="1">
      <c r="A123" s="57" t="s">
        <v>179</v>
      </c>
      <c r="B123" s="65" t="s">
        <v>112</v>
      </c>
      <c r="C123" s="107" t="s">
        <v>149</v>
      </c>
      <c r="D123" s="65" t="s">
        <v>92</v>
      </c>
      <c r="E123" s="66" t="s">
        <v>81</v>
      </c>
      <c r="F123" s="66" t="s">
        <v>113</v>
      </c>
      <c r="G123" s="108" t="s">
        <v>36</v>
      </c>
      <c r="H123" s="65"/>
      <c r="I123" s="65" t="s">
        <v>84</v>
      </c>
      <c r="J123" s="65" t="s">
        <v>85</v>
      </c>
      <c r="K123" s="65" t="s">
        <v>86</v>
      </c>
      <c r="L123" s="65" t="s">
        <v>95</v>
      </c>
      <c r="M123" s="65" t="s">
        <v>88</v>
      </c>
      <c r="N123" s="65" t="s">
        <v>114</v>
      </c>
      <c r="O123" s="65" t="s">
        <v>115</v>
      </c>
      <c r="P123" s="108" t="s">
        <v>116</v>
      </c>
      <c r="Q123" s="67" t="s">
        <v>37</v>
      </c>
      <c r="R123" s="65">
        <v>1</v>
      </c>
      <c r="S123" s="101">
        <v>20</v>
      </c>
      <c r="T123" s="69">
        <f>R123*S123</f>
        <v>20</v>
      </c>
      <c r="U123" s="17">
        <f>$U$121</f>
        <v>0</v>
      </c>
      <c r="V123" s="69">
        <f>U123*T123</f>
        <v>0</v>
      </c>
      <c r="W123" s="69">
        <f>R123*U123*2</f>
        <v>0</v>
      </c>
      <c r="X123" s="65">
        <v>0</v>
      </c>
      <c r="Y123" s="69">
        <f>X123*W123/1000</f>
        <v>0</v>
      </c>
      <c r="Z123" s="69">
        <f>U123*X123*2</f>
        <v>0</v>
      </c>
      <c r="AA123" s="98">
        <f>SUM(V123+Y123)</f>
        <v>0</v>
      </c>
      <c r="AB123" s="77" t="s">
        <v>188</v>
      </c>
    </row>
    <row r="124" spans="1:28" ht="14.4" customHeight="1">
      <c r="A124" s="55" t="s">
        <v>179</v>
      </c>
      <c r="B124" s="63" t="s">
        <v>230</v>
      </c>
      <c r="C124" s="64"/>
      <c r="D124" s="12"/>
      <c r="E124" s="40"/>
      <c r="F124" s="40"/>
      <c r="G124" s="12"/>
      <c r="H124" s="12"/>
      <c r="I124" s="12"/>
      <c r="J124" s="12"/>
      <c r="K124" s="12"/>
      <c r="L124" s="12"/>
      <c r="M124" s="12"/>
      <c r="N124" s="12"/>
      <c r="O124" s="12"/>
      <c r="P124" s="13"/>
      <c r="Q124" s="14"/>
      <c r="R124" s="13"/>
      <c r="S124" s="95"/>
      <c r="T124" s="13"/>
      <c r="U124" s="13"/>
      <c r="V124" s="13"/>
      <c r="W124" s="13"/>
      <c r="X124" s="13"/>
      <c r="Y124" s="13"/>
      <c r="Z124" s="13"/>
      <c r="AA124" s="56"/>
      <c r="AB124" s="76"/>
    </row>
    <row r="125" spans="1:28" ht="14.4" customHeight="1">
      <c r="A125" s="57" t="s">
        <v>179</v>
      </c>
      <c r="B125" s="17" t="s">
        <v>128</v>
      </c>
      <c r="C125" s="107" t="s">
        <v>149</v>
      </c>
      <c r="D125" s="17" t="s">
        <v>207</v>
      </c>
      <c r="E125" s="41" t="s">
        <v>81</v>
      </c>
      <c r="F125" s="41" t="s">
        <v>82</v>
      </c>
      <c r="G125" s="104" t="s">
        <v>58</v>
      </c>
      <c r="H125" s="17" t="s">
        <v>83</v>
      </c>
      <c r="I125" s="17" t="s">
        <v>129</v>
      </c>
      <c r="J125" s="17" t="s">
        <v>85</v>
      </c>
      <c r="K125" s="17" t="s">
        <v>104</v>
      </c>
      <c r="L125" s="17" t="s">
        <v>105</v>
      </c>
      <c r="M125" s="17" t="s">
        <v>88</v>
      </c>
      <c r="N125" s="17" t="s">
        <v>106</v>
      </c>
      <c r="O125" s="17" t="s">
        <v>107</v>
      </c>
      <c r="P125" s="104" t="s">
        <v>58</v>
      </c>
      <c r="Q125" s="18" t="s">
        <v>45</v>
      </c>
      <c r="R125" s="17">
        <v>1</v>
      </c>
      <c r="S125" s="99">
        <v>80</v>
      </c>
      <c r="T125" s="2">
        <f>R125*S125</f>
        <v>80</v>
      </c>
      <c r="U125" s="17">
        <f>$U$124</f>
        <v>0</v>
      </c>
      <c r="V125" s="2">
        <f>U125*T125</f>
        <v>0</v>
      </c>
      <c r="W125" s="2">
        <f>R125*U125*2</f>
        <v>0</v>
      </c>
      <c r="X125" s="17">
        <v>0</v>
      </c>
      <c r="Y125" s="2">
        <f>X125*W125/1000</f>
        <v>0</v>
      </c>
      <c r="Z125" s="2">
        <f>U125*X125*2</f>
        <v>0</v>
      </c>
      <c r="AA125" s="97">
        <f>SUM(V125+Y125)</f>
        <v>0</v>
      </c>
      <c r="AB125" s="76" t="s">
        <v>184</v>
      </c>
    </row>
    <row r="126" spans="1:28" ht="14.4" customHeight="1" thickBot="1">
      <c r="A126" s="57" t="s">
        <v>179</v>
      </c>
      <c r="B126" s="65" t="s">
        <v>112</v>
      </c>
      <c r="C126" s="107" t="s">
        <v>149</v>
      </c>
      <c r="D126" s="65" t="s">
        <v>92</v>
      </c>
      <c r="E126" s="66" t="s">
        <v>81</v>
      </c>
      <c r="F126" s="66" t="s">
        <v>113</v>
      </c>
      <c r="G126" s="108" t="s">
        <v>36</v>
      </c>
      <c r="H126" s="65"/>
      <c r="I126" s="65" t="s">
        <v>84</v>
      </c>
      <c r="J126" s="65" t="s">
        <v>85</v>
      </c>
      <c r="K126" s="65" t="s">
        <v>86</v>
      </c>
      <c r="L126" s="65" t="s">
        <v>95</v>
      </c>
      <c r="M126" s="65" t="s">
        <v>88</v>
      </c>
      <c r="N126" s="65" t="s">
        <v>114</v>
      </c>
      <c r="O126" s="65" t="s">
        <v>115</v>
      </c>
      <c r="P126" s="108" t="s">
        <v>116</v>
      </c>
      <c r="Q126" s="67" t="s">
        <v>37</v>
      </c>
      <c r="R126" s="65">
        <v>1</v>
      </c>
      <c r="S126" s="101">
        <v>20</v>
      </c>
      <c r="T126" s="69">
        <f>R126*S126</f>
        <v>20</v>
      </c>
      <c r="U126" s="17">
        <f>$U$124</f>
        <v>0</v>
      </c>
      <c r="V126" s="69">
        <f>U126*T126</f>
        <v>0</v>
      </c>
      <c r="W126" s="69">
        <f>R126*U126*2</f>
        <v>0</v>
      </c>
      <c r="X126" s="65">
        <v>0</v>
      </c>
      <c r="Y126" s="69">
        <f>X126*W126/1000</f>
        <v>0</v>
      </c>
      <c r="Z126" s="69">
        <f>U126*X126*2</f>
        <v>0</v>
      </c>
      <c r="AA126" s="98">
        <f>SUM(V126+Y126)</f>
        <v>0</v>
      </c>
      <c r="AB126" s="77" t="s">
        <v>188</v>
      </c>
    </row>
    <row r="127" spans="1:28" ht="14.4" customHeight="1">
      <c r="A127" s="55" t="s">
        <v>179</v>
      </c>
      <c r="B127" s="63" t="s">
        <v>231</v>
      </c>
      <c r="C127" s="64"/>
      <c r="D127" s="12"/>
      <c r="E127" s="40"/>
      <c r="F127" s="40"/>
      <c r="G127" s="12"/>
      <c r="H127" s="12"/>
      <c r="I127" s="12"/>
      <c r="J127" s="12"/>
      <c r="K127" s="12"/>
      <c r="L127" s="12"/>
      <c r="M127" s="12"/>
      <c r="N127" s="12"/>
      <c r="O127" s="12"/>
      <c r="P127" s="13"/>
      <c r="Q127" s="14"/>
      <c r="R127" s="13"/>
      <c r="S127" s="95"/>
      <c r="T127" s="13"/>
      <c r="U127" s="13"/>
      <c r="V127" s="13"/>
      <c r="W127" s="13"/>
      <c r="X127" s="13"/>
      <c r="Y127" s="13"/>
      <c r="Z127" s="13"/>
      <c r="AA127" s="56"/>
      <c r="AB127" s="76"/>
    </row>
    <row r="128" spans="1:28" ht="14.4" customHeight="1">
      <c r="A128" s="57" t="s">
        <v>179</v>
      </c>
      <c r="B128" s="17" t="s">
        <v>128</v>
      </c>
      <c r="C128" s="107" t="s">
        <v>149</v>
      </c>
      <c r="D128" s="17" t="s">
        <v>207</v>
      </c>
      <c r="E128" s="41" t="s">
        <v>81</v>
      </c>
      <c r="F128" s="41" t="s">
        <v>82</v>
      </c>
      <c r="G128" s="104" t="s">
        <v>58</v>
      </c>
      <c r="H128" s="17" t="s">
        <v>83</v>
      </c>
      <c r="I128" s="17" t="s">
        <v>129</v>
      </c>
      <c r="J128" s="17" t="s">
        <v>85</v>
      </c>
      <c r="K128" s="17" t="s">
        <v>104</v>
      </c>
      <c r="L128" s="17" t="s">
        <v>105</v>
      </c>
      <c r="M128" s="17" t="s">
        <v>88</v>
      </c>
      <c r="N128" s="17" t="s">
        <v>106</v>
      </c>
      <c r="O128" s="17" t="s">
        <v>107</v>
      </c>
      <c r="P128" s="104" t="s">
        <v>58</v>
      </c>
      <c r="Q128" s="18" t="s">
        <v>45</v>
      </c>
      <c r="R128" s="17">
        <v>1</v>
      </c>
      <c r="S128" s="99">
        <v>80</v>
      </c>
      <c r="T128" s="2">
        <f>R128*S128</f>
        <v>80</v>
      </c>
      <c r="U128" s="17">
        <f>$U$127</f>
        <v>0</v>
      </c>
      <c r="V128" s="2">
        <f>U128*T128</f>
        <v>0</v>
      </c>
      <c r="W128" s="2">
        <f>R128*U128*2</f>
        <v>0</v>
      </c>
      <c r="X128" s="17">
        <v>0</v>
      </c>
      <c r="Y128" s="2">
        <f>X128*W128/1000</f>
        <v>0</v>
      </c>
      <c r="Z128" s="2">
        <f>U128*X128*2</f>
        <v>0</v>
      </c>
      <c r="AA128" s="97">
        <f>SUM(V128+Y128)</f>
        <v>0</v>
      </c>
      <c r="AB128" s="76" t="s">
        <v>184</v>
      </c>
    </row>
    <row r="129" spans="1:28" ht="14.4" customHeight="1" thickBot="1">
      <c r="A129" s="57" t="s">
        <v>179</v>
      </c>
      <c r="B129" s="65" t="s">
        <v>112</v>
      </c>
      <c r="C129" s="107" t="s">
        <v>149</v>
      </c>
      <c r="D129" s="65" t="s">
        <v>92</v>
      </c>
      <c r="E129" s="66" t="s">
        <v>81</v>
      </c>
      <c r="F129" s="66" t="s">
        <v>113</v>
      </c>
      <c r="G129" s="108" t="s">
        <v>36</v>
      </c>
      <c r="H129" s="65"/>
      <c r="I129" s="65" t="s">
        <v>84</v>
      </c>
      <c r="J129" s="65" t="s">
        <v>85</v>
      </c>
      <c r="K129" s="65" t="s">
        <v>86</v>
      </c>
      <c r="L129" s="65" t="s">
        <v>95</v>
      </c>
      <c r="M129" s="65" t="s">
        <v>88</v>
      </c>
      <c r="N129" s="65" t="s">
        <v>114</v>
      </c>
      <c r="O129" s="65" t="s">
        <v>115</v>
      </c>
      <c r="P129" s="108" t="s">
        <v>116</v>
      </c>
      <c r="Q129" s="67" t="s">
        <v>37</v>
      </c>
      <c r="R129" s="65">
        <v>1</v>
      </c>
      <c r="S129" s="101">
        <v>20</v>
      </c>
      <c r="T129" s="69">
        <f>R129*S129</f>
        <v>20</v>
      </c>
      <c r="U129" s="17">
        <f>$U$127</f>
        <v>0</v>
      </c>
      <c r="V129" s="69">
        <f>U129*T129</f>
        <v>0</v>
      </c>
      <c r="W129" s="69">
        <f>R129*U129*2</f>
        <v>0</v>
      </c>
      <c r="X129" s="65">
        <v>0</v>
      </c>
      <c r="Y129" s="69">
        <f>X129*W129/1000</f>
        <v>0</v>
      </c>
      <c r="Z129" s="69">
        <f>U129*X129*2</f>
        <v>0</v>
      </c>
      <c r="AA129" s="98">
        <f>SUM(V129+Y129)</f>
        <v>0</v>
      </c>
      <c r="AB129" s="77" t="s">
        <v>188</v>
      </c>
    </row>
    <row r="130" spans="1:28" ht="14.4" customHeight="1">
      <c r="A130" s="55" t="s">
        <v>179</v>
      </c>
      <c r="B130" s="63" t="s">
        <v>232</v>
      </c>
      <c r="C130" s="64"/>
      <c r="D130" s="12"/>
      <c r="E130" s="40"/>
      <c r="F130" s="40"/>
      <c r="G130" s="12"/>
      <c r="H130" s="12"/>
      <c r="I130" s="12"/>
      <c r="J130" s="12"/>
      <c r="K130" s="12"/>
      <c r="L130" s="12"/>
      <c r="M130" s="12"/>
      <c r="N130" s="12"/>
      <c r="O130" s="12"/>
      <c r="P130" s="13"/>
      <c r="Q130" s="14"/>
      <c r="R130" s="13"/>
      <c r="S130" s="95"/>
      <c r="T130" s="13"/>
      <c r="U130" s="13"/>
      <c r="V130" s="13"/>
      <c r="W130" s="13"/>
      <c r="X130" s="13"/>
      <c r="Y130" s="13"/>
      <c r="Z130" s="13"/>
      <c r="AA130" s="56"/>
      <c r="AB130" s="76"/>
    </row>
    <row r="131" spans="1:28" ht="14.4" customHeight="1">
      <c r="A131" s="57" t="s">
        <v>179</v>
      </c>
      <c r="B131" s="17" t="s">
        <v>128</v>
      </c>
      <c r="C131" s="107" t="s">
        <v>149</v>
      </c>
      <c r="D131" s="17" t="s">
        <v>207</v>
      </c>
      <c r="E131" s="41" t="s">
        <v>81</v>
      </c>
      <c r="F131" s="41" t="s">
        <v>82</v>
      </c>
      <c r="G131" s="104" t="s">
        <v>58</v>
      </c>
      <c r="H131" s="17" t="s">
        <v>83</v>
      </c>
      <c r="I131" s="17" t="s">
        <v>129</v>
      </c>
      <c r="J131" s="17" t="s">
        <v>85</v>
      </c>
      <c r="K131" s="17" t="s">
        <v>104</v>
      </c>
      <c r="L131" s="17" t="s">
        <v>105</v>
      </c>
      <c r="M131" s="17" t="s">
        <v>88</v>
      </c>
      <c r="N131" s="17" t="s">
        <v>106</v>
      </c>
      <c r="O131" s="17" t="s">
        <v>107</v>
      </c>
      <c r="P131" s="104" t="s">
        <v>58</v>
      </c>
      <c r="Q131" s="18" t="s">
        <v>45</v>
      </c>
      <c r="R131" s="17">
        <v>1</v>
      </c>
      <c r="S131" s="99">
        <v>80</v>
      </c>
      <c r="T131" s="2">
        <f>R131*S131</f>
        <v>80</v>
      </c>
      <c r="U131" s="17">
        <f>$U$130</f>
        <v>0</v>
      </c>
      <c r="V131" s="2">
        <f>U131*T131</f>
        <v>0</v>
      </c>
      <c r="W131" s="2">
        <f>R131*U131*2</f>
        <v>0</v>
      </c>
      <c r="X131" s="17">
        <v>0</v>
      </c>
      <c r="Y131" s="2">
        <f>X131*W131/1000</f>
        <v>0</v>
      </c>
      <c r="Z131" s="2">
        <f>U131*X131*2</f>
        <v>0</v>
      </c>
      <c r="AA131" s="97">
        <f>SUM(V131+Y131)</f>
        <v>0</v>
      </c>
      <c r="AB131" s="76" t="s">
        <v>184</v>
      </c>
    </row>
    <row r="132" spans="1:28" ht="14.4" customHeight="1" thickBot="1">
      <c r="A132" s="57" t="s">
        <v>179</v>
      </c>
      <c r="B132" s="65" t="s">
        <v>112</v>
      </c>
      <c r="C132" s="107" t="s">
        <v>149</v>
      </c>
      <c r="D132" s="65" t="s">
        <v>92</v>
      </c>
      <c r="E132" s="66" t="s">
        <v>81</v>
      </c>
      <c r="F132" s="66" t="s">
        <v>113</v>
      </c>
      <c r="G132" s="108" t="s">
        <v>36</v>
      </c>
      <c r="H132" s="65"/>
      <c r="I132" s="65" t="s">
        <v>84</v>
      </c>
      <c r="J132" s="65" t="s">
        <v>85</v>
      </c>
      <c r="K132" s="65" t="s">
        <v>86</v>
      </c>
      <c r="L132" s="65" t="s">
        <v>95</v>
      </c>
      <c r="M132" s="65" t="s">
        <v>88</v>
      </c>
      <c r="N132" s="65" t="s">
        <v>114</v>
      </c>
      <c r="O132" s="65" t="s">
        <v>115</v>
      </c>
      <c r="P132" s="108" t="s">
        <v>116</v>
      </c>
      <c r="Q132" s="67" t="s">
        <v>37</v>
      </c>
      <c r="R132" s="65">
        <v>1</v>
      </c>
      <c r="S132" s="101">
        <v>20</v>
      </c>
      <c r="T132" s="69">
        <f>R132*S132</f>
        <v>20</v>
      </c>
      <c r="U132" s="17">
        <f>$U$130</f>
        <v>0</v>
      </c>
      <c r="V132" s="69">
        <f>U132*T132</f>
        <v>0</v>
      </c>
      <c r="W132" s="69">
        <f>R132*U132*2</f>
        <v>0</v>
      </c>
      <c r="X132" s="65">
        <v>0</v>
      </c>
      <c r="Y132" s="69">
        <f>X132*W132/1000</f>
        <v>0</v>
      </c>
      <c r="Z132" s="69">
        <f>U132*X132*2</f>
        <v>0</v>
      </c>
      <c r="AA132" s="98">
        <f>SUM(V132+Y132)</f>
        <v>0</v>
      </c>
      <c r="AB132" s="77" t="s">
        <v>188</v>
      </c>
    </row>
  </sheetData>
  <autoFilter ref="A12:AB111" xr:uid="{FD97BEF7-E5BB-4985-9D70-C6FA770A18D9}"/>
  <dataConsolidate/>
  <phoneticPr fontId="6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_clear">
          <controlPr defaultSize="0" autoLine="0" r:id="rId5">
            <anchor>
              <from>
                <xdr:col>1</xdr:col>
                <xdr:colOff>1897380</xdr:colOff>
                <xdr:row>9</xdr:row>
                <xdr:rowOff>30480</xdr:rowOff>
              </from>
              <to>
                <xdr:col>2</xdr:col>
                <xdr:colOff>1074420</xdr:colOff>
                <xdr:row>9</xdr:row>
                <xdr:rowOff>525780</xdr:rowOff>
              </to>
            </anchor>
          </controlPr>
        </control>
      </mc:Choice>
      <mc:Fallback>
        <control shapeId="5124" r:id="rId4" name="cmd_clear"/>
      </mc:Fallback>
    </mc:AlternateContent>
    <mc:AlternateContent xmlns:mc="http://schemas.openxmlformats.org/markup-compatibility/2006">
      <mc:Choice Requires="x14">
        <control shapeId="5123" r:id="rId6" name="cmd_Sum_EBOQ">
          <controlPr defaultSize="0" autoLine="0" autoPict="0" r:id="rId7">
            <anchor>
              <from>
                <xdr:col>2</xdr:col>
                <xdr:colOff>1127760</xdr:colOff>
                <xdr:row>9</xdr:row>
                <xdr:rowOff>38100</xdr:rowOff>
              </from>
              <to>
                <xdr:col>15</xdr:col>
                <xdr:colOff>609600</xdr:colOff>
                <xdr:row>9</xdr:row>
                <xdr:rowOff>525780</xdr:rowOff>
              </to>
            </anchor>
          </controlPr>
        </control>
      </mc:Choice>
      <mc:Fallback>
        <control shapeId="5123" r:id="rId6" name="cmd_Sum_EBOQ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8E2E6-53D7-42D1-AFAC-A952F2F19A31}">
  <sheetPr codeName="Sheet15"/>
  <dimension ref="A1:A45"/>
  <sheetViews>
    <sheetView workbookViewId="0">
      <selection activeCell="A11" sqref="A11"/>
    </sheetView>
  </sheetViews>
  <sheetFormatPr defaultRowHeight="14.4"/>
  <cols>
    <col min="1" max="1" width="28.6640625" bestFit="1" customWidth="1"/>
    <col min="2" max="2" width="16.33203125" bestFit="1" customWidth="1"/>
    <col min="3" max="3" width="12.5546875" bestFit="1" customWidth="1"/>
    <col min="4" max="4" width="13.33203125" bestFit="1" customWidth="1"/>
    <col min="5" max="6" width="13.109375" bestFit="1" customWidth="1"/>
    <col min="7" max="7" width="7.33203125" bestFit="1" customWidth="1"/>
    <col min="8" max="8" width="11.33203125" bestFit="1" customWidth="1"/>
    <col min="9" max="11" width="16.33203125" bestFit="1" customWidth="1"/>
    <col min="12" max="12" width="18" bestFit="1" customWidth="1"/>
    <col min="13" max="15" width="14.44140625" bestFit="1" customWidth="1"/>
    <col min="16" max="16" width="17.6640625" bestFit="1" customWidth="1"/>
    <col min="17" max="21" width="17.33203125" bestFit="1" customWidth="1"/>
    <col min="22" max="22" width="18.33203125" bestFit="1" customWidth="1"/>
    <col min="23" max="23" width="18" bestFit="1" customWidth="1"/>
    <col min="24" max="24" width="18.109375" bestFit="1" customWidth="1"/>
    <col min="25" max="25" width="27.88671875" bestFit="1" customWidth="1"/>
    <col min="26" max="26" width="18.109375" bestFit="1" customWidth="1"/>
    <col min="28" max="28" width="12.109375" bestFit="1" customWidth="1"/>
    <col min="29" max="29" width="11.33203125" bestFit="1" customWidth="1"/>
  </cols>
  <sheetData>
    <row r="1" spans="1:1">
      <c r="A1" s="3" t="s">
        <v>194</v>
      </c>
    </row>
    <row r="2" spans="1:1">
      <c r="A2" s="83" t="s">
        <v>36</v>
      </c>
    </row>
    <row r="3" spans="1:1">
      <c r="A3" s="84" t="s">
        <v>188</v>
      </c>
    </row>
    <row r="4" spans="1:1">
      <c r="A4" s="83" t="s">
        <v>31</v>
      </c>
    </row>
    <row r="5" spans="1:1">
      <c r="A5" s="84" t="s">
        <v>186</v>
      </c>
    </row>
    <row r="6" spans="1:1">
      <c r="A6" s="83" t="s">
        <v>197</v>
      </c>
    </row>
    <row r="7" spans="1:1">
      <c r="A7" s="84" t="s">
        <v>185</v>
      </c>
    </row>
    <row r="8" spans="1:1">
      <c r="A8" s="83" t="s">
        <v>196</v>
      </c>
    </row>
    <row r="9" spans="1:1">
      <c r="A9" s="84" t="s">
        <v>185</v>
      </c>
    </row>
    <row r="10" spans="1:1">
      <c r="A10" s="83" t="s">
        <v>42</v>
      </c>
    </row>
    <row r="11" spans="1:1">
      <c r="A11" s="84" t="s">
        <v>184</v>
      </c>
    </row>
    <row r="12" spans="1:1">
      <c r="A12" s="83" t="s">
        <v>195</v>
      </c>
    </row>
    <row r="13" spans="1:1">
      <c r="A13" s="84" t="s">
        <v>185</v>
      </c>
    </row>
    <row r="14" spans="1:1">
      <c r="A14" s="83" t="s">
        <v>43</v>
      </c>
    </row>
    <row r="15" spans="1:1">
      <c r="A15" s="84" t="s">
        <v>186</v>
      </c>
    </row>
    <row r="16" spans="1:1">
      <c r="A16" s="83" t="s">
        <v>162</v>
      </c>
    </row>
    <row r="17" spans="1:1">
      <c r="A17" s="84" t="s">
        <v>186</v>
      </c>
    </row>
    <row r="18" spans="1:1">
      <c r="A18" s="83" t="s">
        <v>58</v>
      </c>
    </row>
    <row r="19" spans="1:1">
      <c r="A19" s="84" t="s">
        <v>184</v>
      </c>
    </row>
    <row r="20" spans="1:1">
      <c r="A20" s="83" t="s">
        <v>44</v>
      </c>
    </row>
    <row r="21" spans="1:1">
      <c r="A21" s="84" t="s">
        <v>184</v>
      </c>
    </row>
    <row r="22" spans="1:1">
      <c r="A22" s="83" t="s">
        <v>46</v>
      </c>
    </row>
    <row r="23" spans="1:1">
      <c r="A23" s="84" t="s">
        <v>186</v>
      </c>
    </row>
    <row r="24" spans="1:1">
      <c r="A24" s="83" t="s">
        <v>47</v>
      </c>
    </row>
    <row r="25" spans="1:1">
      <c r="A25" s="84" t="s">
        <v>184</v>
      </c>
    </row>
    <row r="26" spans="1:1">
      <c r="A26" s="83" t="s">
        <v>49</v>
      </c>
    </row>
    <row r="27" spans="1:1">
      <c r="A27" s="84" t="s">
        <v>184</v>
      </c>
    </row>
    <row r="28" spans="1:1">
      <c r="A28" s="83" t="s">
        <v>50</v>
      </c>
    </row>
    <row r="29" spans="1:1">
      <c r="A29" s="84" t="s">
        <v>184</v>
      </c>
    </row>
    <row r="30" spans="1:1">
      <c r="A30" s="83" t="s">
        <v>51</v>
      </c>
    </row>
    <row r="31" spans="1:1">
      <c r="A31" s="84" t="s">
        <v>184</v>
      </c>
    </row>
    <row r="32" spans="1:1">
      <c r="A32" s="83" t="s">
        <v>158</v>
      </c>
    </row>
    <row r="33" spans="1:1">
      <c r="A33" s="84" t="s">
        <v>184</v>
      </c>
    </row>
    <row r="34" spans="1:1">
      <c r="A34" s="83" t="s">
        <v>159</v>
      </c>
    </row>
    <row r="35" spans="1:1">
      <c r="A35" s="84" t="s">
        <v>184</v>
      </c>
    </row>
    <row r="36" spans="1:1">
      <c r="A36" s="83" t="s">
        <v>52</v>
      </c>
    </row>
    <row r="37" spans="1:1">
      <c r="A37" s="84" t="s">
        <v>184</v>
      </c>
    </row>
    <row r="38" spans="1:1">
      <c r="A38" s="83" t="s">
        <v>53</v>
      </c>
    </row>
    <row r="39" spans="1:1">
      <c r="A39" s="84" t="s">
        <v>186</v>
      </c>
    </row>
    <row r="40" spans="1:1">
      <c r="A40" s="83" t="s">
        <v>55</v>
      </c>
    </row>
    <row r="41" spans="1:1">
      <c r="A41" s="84" t="s">
        <v>187</v>
      </c>
    </row>
    <row r="42" spans="1:1">
      <c r="A42" s="83" t="s">
        <v>57</v>
      </c>
    </row>
    <row r="43" spans="1:1">
      <c r="A43" s="84" t="s">
        <v>184</v>
      </c>
    </row>
    <row r="44" spans="1:1">
      <c r="A44" s="84" t="s">
        <v>57</v>
      </c>
    </row>
    <row r="45" spans="1:1">
      <c r="A45" s="83" t="s">
        <v>59</v>
      </c>
    </row>
  </sheetData>
  <pageMargins left="0.7" right="0.7" top="0.75" bottom="0.75" header="0.3" footer="0.3"/>
  <pageSetup paperSize="9" orientation="portrait" horizontalDpi="30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1318A-BA95-4184-A44D-3564F71A7733}">
  <sheetPr codeName="Sheet5"/>
  <dimension ref="B4:D23"/>
  <sheetViews>
    <sheetView topLeftCell="C1" zoomScale="85" zoomScaleNormal="85" workbookViewId="0">
      <selection activeCell="B4" sqref="B4:E25"/>
    </sheetView>
  </sheetViews>
  <sheetFormatPr defaultColWidth="9.109375" defaultRowHeight="14.4"/>
  <cols>
    <col min="1" max="1" width="8.33203125" customWidth="1"/>
    <col min="2" max="2" width="31.5546875" bestFit="1" customWidth="1"/>
    <col min="3" max="3" width="150.44140625" bestFit="1" customWidth="1"/>
    <col min="4" max="4" width="5.44140625" bestFit="1" customWidth="1"/>
    <col min="5" max="5" width="26.88671875" bestFit="1" customWidth="1"/>
  </cols>
  <sheetData>
    <row r="4" spans="2:4">
      <c r="B4" s="3" t="s">
        <v>171</v>
      </c>
    </row>
    <row r="5" spans="2:4">
      <c r="B5" s="3" t="s">
        <v>32</v>
      </c>
      <c r="C5" s="3" t="s">
        <v>21</v>
      </c>
      <c r="D5" t="s">
        <v>206</v>
      </c>
    </row>
    <row r="6" spans="2:4">
      <c r="B6" t="s">
        <v>36</v>
      </c>
      <c r="C6" t="s">
        <v>37</v>
      </c>
      <c r="D6">
        <v>1656</v>
      </c>
    </row>
    <row r="7" spans="2:4">
      <c r="B7" t="s">
        <v>31</v>
      </c>
      <c r="C7" t="s">
        <v>54</v>
      </c>
      <c r="D7">
        <v>0</v>
      </c>
    </row>
    <row r="8" spans="2:4">
      <c r="B8" t="s">
        <v>42</v>
      </c>
      <c r="C8" t="s">
        <v>40</v>
      </c>
      <c r="D8">
        <v>0</v>
      </c>
    </row>
    <row r="9" spans="2:4">
      <c r="B9" t="s">
        <v>43</v>
      </c>
      <c r="C9" t="s">
        <v>54</v>
      </c>
      <c r="D9">
        <v>0</v>
      </c>
    </row>
    <row r="10" spans="2:4">
      <c r="B10" t="s">
        <v>162</v>
      </c>
      <c r="C10" t="s">
        <v>165</v>
      </c>
      <c r="D10">
        <v>1216</v>
      </c>
    </row>
    <row r="11" spans="2:4">
      <c r="B11" t="s">
        <v>58</v>
      </c>
      <c r="C11" t="s">
        <v>45</v>
      </c>
      <c r="D11">
        <v>686</v>
      </c>
    </row>
    <row r="12" spans="2:4">
      <c r="B12" t="s">
        <v>44</v>
      </c>
      <c r="C12" t="s">
        <v>45</v>
      </c>
      <c r="D12">
        <v>12</v>
      </c>
    </row>
    <row r="13" spans="2:4">
      <c r="B13" t="s">
        <v>46</v>
      </c>
      <c r="C13" t="s">
        <v>54</v>
      </c>
      <c r="D13">
        <v>272</v>
      </c>
    </row>
    <row r="14" spans="2:4">
      <c r="B14" t="s">
        <v>47</v>
      </c>
      <c r="C14" t="s">
        <v>48</v>
      </c>
      <c r="D14">
        <v>224</v>
      </c>
    </row>
    <row r="15" spans="2:4">
      <c r="B15" t="s">
        <v>49</v>
      </c>
      <c r="C15" t="s">
        <v>45</v>
      </c>
      <c r="D15">
        <v>4</v>
      </c>
    </row>
    <row r="16" spans="2:4">
      <c r="B16" t="s">
        <v>50</v>
      </c>
      <c r="C16" t="s">
        <v>45</v>
      </c>
      <c r="D16">
        <v>0</v>
      </c>
    </row>
    <row r="17" spans="2:4">
      <c r="B17" t="s">
        <v>51</v>
      </c>
      <c r="C17" t="s">
        <v>45</v>
      </c>
      <c r="D17">
        <v>280</v>
      </c>
    </row>
    <row r="18" spans="2:4">
      <c r="B18" t="s">
        <v>158</v>
      </c>
      <c r="C18" t="s">
        <v>45</v>
      </c>
      <c r="D18">
        <v>560</v>
      </c>
    </row>
    <row r="19" spans="2:4">
      <c r="B19" t="s">
        <v>159</v>
      </c>
      <c r="C19" t="s">
        <v>45</v>
      </c>
      <c r="D19">
        <v>280</v>
      </c>
    </row>
    <row r="20" spans="2:4">
      <c r="B20" t="s">
        <v>52</v>
      </c>
      <c r="C20" t="s">
        <v>45</v>
      </c>
      <c r="D20">
        <v>58</v>
      </c>
    </row>
    <row r="21" spans="2:4">
      <c r="B21" t="s">
        <v>53</v>
      </c>
      <c r="C21" t="s">
        <v>54</v>
      </c>
      <c r="D21">
        <v>40</v>
      </c>
    </row>
    <row r="22" spans="2:4">
      <c r="B22" t="s">
        <v>55</v>
      </c>
      <c r="C22" t="s">
        <v>56</v>
      </c>
      <c r="D22">
        <v>940</v>
      </c>
    </row>
    <row r="23" spans="2:4">
      <c r="B23" t="s">
        <v>59</v>
      </c>
      <c r="D23">
        <v>6228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AE3AE-8143-429C-8048-4FF6E490520C}">
  <sheetPr codeName="Sheet10">
    <pageSetUpPr autoPageBreaks="0"/>
  </sheetPr>
  <dimension ref="A1:I25"/>
  <sheetViews>
    <sheetView zoomScale="80" zoomScaleNormal="80" zoomScaleSheetLayoutView="96" workbookViewId="0">
      <selection activeCell="A24" sqref="A24"/>
    </sheetView>
  </sheetViews>
  <sheetFormatPr defaultColWidth="9.109375" defaultRowHeight="14.4" outlineLevelCol="1"/>
  <cols>
    <col min="1" max="1" width="34.33203125" customWidth="1"/>
    <col min="2" max="2" width="149.44140625" hidden="1" customWidth="1" outlineLevel="1"/>
    <col min="3" max="3" width="33.33203125" customWidth="1" collapsed="1"/>
    <col min="4" max="4" width="27.33203125" customWidth="1"/>
    <col min="5" max="5" width="26.109375" bestFit="1" customWidth="1"/>
    <col min="6" max="6" width="20.33203125" customWidth="1"/>
    <col min="7" max="7" width="18.88671875" customWidth="1"/>
    <col min="8" max="8" width="19.33203125" customWidth="1"/>
    <col min="9" max="9" width="23.5546875" customWidth="1"/>
  </cols>
  <sheetData>
    <row r="1" spans="1:9" ht="63" customHeight="1"/>
    <row r="2" spans="1:9" ht="54" customHeight="1"/>
    <row r="4" spans="1:9">
      <c r="A4" s="72" t="s">
        <v>32</v>
      </c>
      <c r="B4" s="72" t="s">
        <v>21</v>
      </c>
      <c r="C4" s="72" t="s">
        <v>204</v>
      </c>
      <c r="D4" s="72" t="s">
        <v>171</v>
      </c>
      <c r="E4" s="72" t="s">
        <v>183</v>
      </c>
      <c r="F4" s="93" t="s">
        <v>198</v>
      </c>
      <c r="G4" s="72" t="s">
        <v>200</v>
      </c>
      <c r="H4" s="93" t="s">
        <v>199</v>
      </c>
      <c r="I4" s="72" t="s">
        <v>201</v>
      </c>
    </row>
    <row r="5" spans="1:9" ht="13.95" customHeight="1">
      <c r="A5" s="88" t="s">
        <v>36</v>
      </c>
      <c r="B5" s="73" t="s">
        <v>37</v>
      </c>
      <c r="C5" s="73"/>
      <c r="D5" s="73"/>
      <c r="E5" s="86" t="s">
        <v>188</v>
      </c>
      <c r="F5" s="92">
        <v>20</v>
      </c>
      <c r="G5" s="92"/>
      <c r="H5" s="92">
        <v>10</v>
      </c>
      <c r="I5" s="92"/>
    </row>
    <row r="6" spans="1:9">
      <c r="A6" s="88" t="s">
        <v>31</v>
      </c>
      <c r="B6" s="73" t="s">
        <v>54</v>
      </c>
      <c r="C6" s="73"/>
      <c r="D6" s="73"/>
      <c r="E6" s="86" t="s">
        <v>186</v>
      </c>
      <c r="F6" s="92">
        <v>5</v>
      </c>
      <c r="G6" s="92"/>
      <c r="H6" s="92">
        <v>10</v>
      </c>
      <c r="I6" s="92"/>
    </row>
    <row r="7" spans="1:9">
      <c r="A7" s="88" t="s">
        <v>197</v>
      </c>
      <c r="B7" s="73" t="s">
        <v>40</v>
      </c>
      <c r="C7" s="73"/>
      <c r="D7" s="73"/>
      <c r="E7" s="86" t="s">
        <v>185</v>
      </c>
      <c r="F7" s="92">
        <v>5</v>
      </c>
      <c r="G7" s="92"/>
      <c r="H7" s="92">
        <v>10</v>
      </c>
      <c r="I7" s="92"/>
    </row>
    <row r="8" spans="1:9">
      <c r="A8" s="88" t="s">
        <v>196</v>
      </c>
      <c r="B8" s="73" t="s">
        <v>40</v>
      </c>
      <c r="C8" s="73"/>
      <c r="D8" s="73"/>
      <c r="E8" s="86" t="s">
        <v>185</v>
      </c>
      <c r="F8" s="92">
        <v>5</v>
      </c>
      <c r="G8" s="92"/>
      <c r="H8" s="92">
        <v>10</v>
      </c>
      <c r="I8" s="92"/>
    </row>
    <row r="9" spans="1:9">
      <c r="A9" s="88" t="s">
        <v>42</v>
      </c>
      <c r="B9" s="73" t="s">
        <v>40</v>
      </c>
      <c r="C9" s="73"/>
      <c r="D9" s="73"/>
      <c r="E9" s="86" t="s">
        <v>184</v>
      </c>
      <c r="F9" s="92">
        <v>5</v>
      </c>
      <c r="G9" s="92"/>
      <c r="H9" s="92">
        <v>10</v>
      </c>
      <c r="I9" s="92"/>
    </row>
    <row r="10" spans="1:9">
      <c r="A10" s="88" t="s">
        <v>195</v>
      </c>
      <c r="B10" s="73"/>
      <c r="C10" s="73"/>
      <c r="D10" s="73"/>
      <c r="E10" s="86" t="s">
        <v>185</v>
      </c>
      <c r="F10" s="92">
        <v>5</v>
      </c>
      <c r="G10" s="92"/>
      <c r="H10" s="92">
        <v>10</v>
      </c>
      <c r="I10" s="92"/>
    </row>
    <row r="11" spans="1:9">
      <c r="A11" s="88" t="s">
        <v>43</v>
      </c>
      <c r="B11" s="73" t="s">
        <v>54</v>
      </c>
      <c r="C11" s="73"/>
      <c r="D11" s="73"/>
      <c r="E11" s="86" t="s">
        <v>186</v>
      </c>
      <c r="F11" s="92">
        <v>5</v>
      </c>
      <c r="G11" s="92"/>
      <c r="H11" s="92">
        <v>10</v>
      </c>
      <c r="I11" s="92"/>
    </row>
    <row r="12" spans="1:9">
      <c r="A12" s="88" t="s">
        <v>162</v>
      </c>
      <c r="B12" s="73" t="s">
        <v>165</v>
      </c>
      <c r="C12" s="73"/>
      <c r="D12" s="73"/>
      <c r="E12" s="86" t="s">
        <v>186</v>
      </c>
      <c r="F12" s="92">
        <v>5</v>
      </c>
      <c r="G12" s="92"/>
      <c r="H12" s="92">
        <v>10</v>
      </c>
      <c r="I12" s="92"/>
    </row>
    <row r="13" spans="1:9">
      <c r="A13" s="88" t="s">
        <v>58</v>
      </c>
      <c r="B13" s="73" t="s">
        <v>45</v>
      </c>
      <c r="C13" s="73"/>
      <c r="D13" s="73"/>
      <c r="E13" s="86" t="s">
        <v>184</v>
      </c>
      <c r="F13" s="92">
        <v>5</v>
      </c>
      <c r="G13" s="92"/>
      <c r="H13" s="92">
        <v>10</v>
      </c>
      <c r="I13" s="92"/>
    </row>
    <row r="14" spans="1:9">
      <c r="A14" s="88" t="s">
        <v>44</v>
      </c>
      <c r="B14" s="73" t="s">
        <v>45</v>
      </c>
      <c r="C14" s="73"/>
      <c r="D14" s="73"/>
      <c r="E14" s="86" t="s">
        <v>184</v>
      </c>
      <c r="F14" s="92">
        <v>5</v>
      </c>
      <c r="G14" s="92"/>
      <c r="H14" s="92">
        <v>10</v>
      </c>
      <c r="I14" s="92"/>
    </row>
    <row r="15" spans="1:9">
      <c r="A15" s="88" t="s">
        <v>46</v>
      </c>
      <c r="B15" s="73" t="s">
        <v>54</v>
      </c>
      <c r="C15" s="73"/>
      <c r="D15" s="73"/>
      <c r="E15" s="86" t="s">
        <v>186</v>
      </c>
      <c r="F15" s="92">
        <v>5</v>
      </c>
      <c r="G15" s="92"/>
      <c r="H15" s="92">
        <v>10</v>
      </c>
      <c r="I15" s="92"/>
    </row>
    <row r="16" spans="1:9">
      <c r="A16" s="88" t="s">
        <v>47</v>
      </c>
      <c r="B16" s="73" t="s">
        <v>48</v>
      </c>
      <c r="C16" s="73"/>
      <c r="D16" s="73"/>
      <c r="E16" s="86" t="s">
        <v>184</v>
      </c>
      <c r="F16" s="92">
        <v>5</v>
      </c>
      <c r="G16" s="92"/>
      <c r="H16" s="92">
        <v>10</v>
      </c>
      <c r="I16" s="92"/>
    </row>
    <row r="17" spans="1:9">
      <c r="A17" s="88" t="s">
        <v>49</v>
      </c>
      <c r="B17" s="73" t="s">
        <v>45</v>
      </c>
      <c r="C17" s="73"/>
      <c r="D17" s="73"/>
      <c r="E17" s="86" t="s">
        <v>184</v>
      </c>
      <c r="F17" s="92">
        <v>5</v>
      </c>
      <c r="G17" s="92"/>
      <c r="H17" s="92">
        <v>10</v>
      </c>
      <c r="I17" s="92"/>
    </row>
    <row r="18" spans="1:9">
      <c r="A18" s="88" t="s">
        <v>50</v>
      </c>
      <c r="B18" s="73" t="s">
        <v>45</v>
      </c>
      <c r="C18" s="73"/>
      <c r="D18" s="73"/>
      <c r="E18" s="86" t="s">
        <v>184</v>
      </c>
      <c r="F18" s="92">
        <v>5</v>
      </c>
      <c r="G18" s="92"/>
      <c r="H18" s="92">
        <v>10</v>
      </c>
      <c r="I18" s="92"/>
    </row>
    <row r="19" spans="1:9">
      <c r="A19" s="88" t="s">
        <v>51</v>
      </c>
      <c r="B19" s="73" t="s">
        <v>45</v>
      </c>
      <c r="C19" s="73"/>
      <c r="D19" s="73"/>
      <c r="E19" s="86" t="s">
        <v>184</v>
      </c>
      <c r="F19" s="92">
        <v>5</v>
      </c>
      <c r="G19" s="92"/>
      <c r="H19" s="92">
        <v>10</v>
      </c>
      <c r="I19" s="92"/>
    </row>
    <row r="20" spans="1:9">
      <c r="A20" s="88" t="s">
        <v>158</v>
      </c>
      <c r="B20" s="73" t="s">
        <v>45</v>
      </c>
      <c r="C20" s="73"/>
      <c r="D20" s="73"/>
      <c r="E20" s="86" t="s">
        <v>184</v>
      </c>
      <c r="F20" s="92">
        <v>5</v>
      </c>
      <c r="G20" s="92"/>
      <c r="H20" s="92">
        <v>10</v>
      </c>
      <c r="I20" s="92"/>
    </row>
    <row r="21" spans="1:9">
      <c r="A21" s="88" t="s">
        <v>159</v>
      </c>
      <c r="B21" s="73" t="s">
        <v>45</v>
      </c>
      <c r="C21" s="73"/>
      <c r="D21" s="73"/>
      <c r="E21" s="86" t="s">
        <v>184</v>
      </c>
      <c r="F21" s="92">
        <v>5</v>
      </c>
      <c r="G21" s="92"/>
      <c r="H21" s="92">
        <v>10</v>
      </c>
      <c r="I21" s="92"/>
    </row>
    <row r="22" spans="1:9">
      <c r="A22" s="88" t="s">
        <v>52</v>
      </c>
      <c r="B22" s="73" t="s">
        <v>45</v>
      </c>
      <c r="C22" s="73"/>
      <c r="D22" s="73"/>
      <c r="E22" s="86" t="s">
        <v>184</v>
      </c>
      <c r="F22" s="92">
        <v>5</v>
      </c>
      <c r="G22" s="92"/>
      <c r="H22" s="92">
        <v>10</v>
      </c>
      <c r="I22" s="92"/>
    </row>
    <row r="23" spans="1:9">
      <c r="A23" s="88" t="s">
        <v>53</v>
      </c>
      <c r="B23" s="73" t="s">
        <v>54</v>
      </c>
      <c r="C23" s="73"/>
      <c r="D23" s="73"/>
      <c r="E23" s="86" t="s">
        <v>186</v>
      </c>
      <c r="F23" s="92">
        <v>5</v>
      </c>
      <c r="G23" s="92"/>
      <c r="H23" s="92">
        <v>10</v>
      </c>
      <c r="I23" s="92"/>
    </row>
    <row r="24" spans="1:9">
      <c r="A24" s="88" t="s">
        <v>55</v>
      </c>
      <c r="B24" s="73" t="s">
        <v>56</v>
      </c>
      <c r="C24" s="73"/>
      <c r="D24" s="73"/>
      <c r="E24" s="86" t="s">
        <v>187</v>
      </c>
      <c r="F24" s="92">
        <v>5</v>
      </c>
      <c r="G24" s="92"/>
      <c r="H24" s="92">
        <v>10</v>
      </c>
      <c r="I24" s="92"/>
    </row>
    <row r="25" spans="1:9">
      <c r="A25" s="74" t="s">
        <v>59</v>
      </c>
      <c r="B25" s="73"/>
      <c r="C25" s="73">
        <f>SUM(C5:C24)</f>
        <v>0</v>
      </c>
      <c r="D25" s="73">
        <f>SUM(D5:D24)</f>
        <v>0</v>
      </c>
    </row>
  </sheetData>
  <printOptions gridLines="1"/>
  <pageMargins left="0.7" right="0.7" top="0.75" bottom="0.75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11268" r:id="rId4" name="cmd_clearQtyBelt">
          <controlPr defaultSize="0" autoLine="0" r:id="rId5">
            <anchor>
              <from>
                <xdr:col>2</xdr:col>
                <xdr:colOff>38100</xdr:colOff>
                <xdr:row>1</xdr:row>
                <xdr:rowOff>76200</xdr:rowOff>
              </from>
              <to>
                <xdr:col>2</xdr:col>
                <xdr:colOff>1470660</xdr:colOff>
                <xdr:row>1</xdr:row>
                <xdr:rowOff>601980</xdr:rowOff>
              </to>
            </anchor>
          </controlPr>
        </control>
      </mc:Choice>
      <mc:Fallback>
        <control shapeId="11268" r:id="rId4" name="cmd_clearQtyBelt"/>
      </mc:Fallback>
    </mc:AlternateContent>
    <mc:AlternateContent xmlns:mc="http://schemas.openxmlformats.org/markup-compatibility/2006">
      <mc:Choice Requires="x14">
        <control shapeId="11267" r:id="rId6" name="cmd_countFrBOQ_Belt">
          <controlPr defaultSize="0" autoLine="0" autoPict="0" r:id="rId7">
            <anchor>
              <from>
                <xdr:col>2</xdr:col>
                <xdr:colOff>1623060</xdr:colOff>
                <xdr:row>1</xdr:row>
                <xdr:rowOff>60960</xdr:rowOff>
              </from>
              <to>
                <xdr:col>3</xdr:col>
                <xdr:colOff>800100</xdr:colOff>
                <xdr:row>1</xdr:row>
                <xdr:rowOff>601980</xdr:rowOff>
              </to>
            </anchor>
          </controlPr>
        </control>
      </mc:Choice>
      <mc:Fallback>
        <control shapeId="11267" r:id="rId6" name="cmd_countFrBOQ_Belt"/>
      </mc:Fallback>
    </mc:AlternateContent>
    <mc:AlternateContent xmlns:mc="http://schemas.openxmlformats.org/markup-compatibility/2006">
      <mc:Choice Requires="x14">
        <control shapeId="11269" r:id="rId8" name="cmd_copyToPLCQty_Belt">
          <controlPr defaultSize="0" autoLine="0" autoPict="0" r:id="rId9">
            <anchor>
              <from>
                <xdr:col>3</xdr:col>
                <xdr:colOff>899160</xdr:colOff>
                <xdr:row>1</xdr:row>
                <xdr:rowOff>68580</xdr:rowOff>
              </from>
              <to>
                <xdr:col>4</xdr:col>
                <xdr:colOff>495300</xdr:colOff>
                <xdr:row>1</xdr:row>
                <xdr:rowOff>609600</xdr:rowOff>
              </to>
            </anchor>
          </controlPr>
        </control>
      </mc:Choice>
      <mc:Fallback>
        <control shapeId="11269" r:id="rId8" name="cmd_copyToPLCQty_Bel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0291F-740D-4A5B-9074-8A4CFF7BD9D1}">
  <sheetPr codeName="Sheet6"/>
  <dimension ref="A1:AB126"/>
  <sheetViews>
    <sheetView zoomScale="80" zoomScaleNormal="89" workbookViewId="0">
      <pane xSplit="4" ySplit="12" topLeftCell="G58" activePane="bottomRight" state="frozen"/>
      <selection activeCell="A10" sqref="A10"/>
      <selection pane="topRight" activeCell="A10" sqref="A10"/>
      <selection pane="bottomLeft" activeCell="A10" sqref="A10"/>
      <selection pane="bottomRight" activeCell="B90" sqref="B90"/>
    </sheetView>
  </sheetViews>
  <sheetFormatPr defaultColWidth="9.109375" defaultRowHeight="13.95" customHeight="1" outlineLevelCol="1"/>
  <cols>
    <col min="1" max="1" width="28.6640625" customWidth="1"/>
    <col min="2" max="2" width="15.88671875" customWidth="1"/>
    <col min="3" max="3" width="12.6640625" customWidth="1"/>
    <col min="4" max="4" width="15.44140625" customWidth="1"/>
    <col min="5" max="5" width="13" style="39" customWidth="1" outlineLevel="1"/>
    <col min="6" max="6" width="4.6640625" style="39" customWidth="1" outlineLevel="1"/>
    <col min="7" max="7" width="30.109375" customWidth="1" outlineLevel="1"/>
    <col min="8" max="8" width="10.5546875" hidden="1" customWidth="1" outlineLevel="1"/>
    <col min="9" max="9" width="24.33203125" hidden="1" customWidth="1" outlineLevel="1"/>
    <col min="10" max="10" width="29.6640625" hidden="1" customWidth="1" outlineLevel="1"/>
    <col min="11" max="13" width="30.33203125" hidden="1" customWidth="1" outlineLevel="1"/>
    <col min="14" max="14" width="23" hidden="1" customWidth="1" outlineLevel="1"/>
    <col min="15" max="15" width="30.6640625" hidden="1" customWidth="1" outlineLevel="1"/>
    <col min="16" max="16" width="18.6640625" customWidth="1"/>
    <col min="17" max="17" width="54.5546875" style="28" customWidth="1"/>
    <col min="18" max="18" width="5" customWidth="1"/>
    <col min="19" max="19" width="14.33203125" customWidth="1"/>
    <col min="20" max="20" width="12.6640625" hidden="1" customWidth="1"/>
    <col min="21" max="21" width="19.5546875" customWidth="1"/>
    <col min="22" max="22" width="20" hidden="1" customWidth="1"/>
    <col min="23" max="23" width="22.88671875" hidden="1" customWidth="1"/>
    <col min="24" max="24" width="26.88671875" hidden="1" customWidth="1" outlineLevel="1"/>
    <col min="25" max="25" width="27.6640625" hidden="1" customWidth="1" outlineLevel="1"/>
    <col min="26" max="26" width="9.109375" hidden="1" customWidth="1" outlineLevel="1"/>
    <col min="27" max="27" width="17.88671875" customWidth="1" collapsed="1"/>
    <col min="28" max="28" width="20.33203125" style="39" customWidth="1"/>
    <col min="29" max="29" width="149.6640625" bestFit="1" customWidth="1"/>
    <col min="30" max="30" width="152.5546875" bestFit="1" customWidth="1"/>
    <col min="31" max="31" width="152" bestFit="1" customWidth="1"/>
    <col min="32" max="32" width="167.88671875" customWidth="1"/>
    <col min="33" max="33" width="204.5546875" bestFit="1" customWidth="1"/>
    <col min="34" max="34" width="71.6640625" bestFit="1" customWidth="1"/>
    <col min="35" max="35" width="9.5546875" bestFit="1" customWidth="1"/>
    <col min="36" max="36" width="36.44140625" bestFit="1" customWidth="1"/>
    <col min="37" max="37" width="36.88671875" bestFit="1" customWidth="1"/>
    <col min="38" max="38" width="37.33203125" bestFit="1" customWidth="1"/>
  </cols>
  <sheetData>
    <row r="1" spans="1:28" ht="34.200000000000003" customHeight="1"/>
    <row r="2" spans="1:28" ht="33.6">
      <c r="A2" s="44" t="s">
        <v>181</v>
      </c>
      <c r="Q2"/>
      <c r="U2" s="62" t="s">
        <v>172</v>
      </c>
    </row>
    <row r="3" spans="1:28" ht="21" hidden="1">
      <c r="B3" s="46"/>
      <c r="C3" s="47" t="s">
        <v>150</v>
      </c>
      <c r="D3" s="48"/>
      <c r="Q3"/>
    </row>
    <row r="4" spans="1:28" ht="14.4" hidden="1">
      <c r="B4" s="46" t="s">
        <v>151</v>
      </c>
      <c r="C4" s="49" t="s">
        <v>168</v>
      </c>
      <c r="D4" s="49" t="s">
        <v>152</v>
      </c>
      <c r="E4" s="38" t="s">
        <v>153</v>
      </c>
      <c r="Q4"/>
    </row>
    <row r="5" spans="1:28" ht="14.4" hidden="1">
      <c r="B5" s="50">
        <v>1</v>
      </c>
      <c r="C5" s="49" t="s">
        <v>118</v>
      </c>
      <c r="D5" s="49">
        <v>12</v>
      </c>
      <c r="E5" s="38">
        <v>0</v>
      </c>
      <c r="Q5"/>
    </row>
    <row r="6" spans="1:28" ht="14.4" hidden="1">
      <c r="B6" s="46"/>
      <c r="C6" s="49" t="s">
        <v>160</v>
      </c>
      <c r="D6" s="49">
        <v>4</v>
      </c>
      <c r="E6" s="38">
        <v>0</v>
      </c>
      <c r="Q6"/>
    </row>
    <row r="7" spans="1:28" ht="14.4" hidden="1">
      <c r="B7" s="46"/>
      <c r="C7" s="46"/>
      <c r="D7" s="46"/>
      <c r="Q7"/>
    </row>
    <row r="8" spans="1:28" ht="14.4" hidden="1">
      <c r="B8" s="46"/>
      <c r="C8" s="46"/>
      <c r="D8" s="46"/>
      <c r="Q8"/>
    </row>
    <row r="9" spans="1:28" ht="33.6" hidden="1">
      <c r="B9" s="51" t="s">
        <v>154</v>
      </c>
      <c r="C9" s="46"/>
      <c r="D9" s="46"/>
      <c r="Q9"/>
    </row>
    <row r="10" spans="1:28" ht="78.599999999999994" customHeight="1">
      <c r="Q10"/>
    </row>
    <row r="11" spans="1:28" ht="57.6" customHeight="1" thickBot="1">
      <c r="C11" s="82" t="s">
        <v>170</v>
      </c>
    </row>
    <row r="12" spans="1:28" s="81" customFormat="1" ht="51" customHeight="1">
      <c r="A12" s="7" t="s">
        <v>18</v>
      </c>
      <c r="B12" s="7" t="s">
        <v>169</v>
      </c>
      <c r="C12" s="7" t="s">
        <v>63</v>
      </c>
      <c r="D12" s="7" t="s">
        <v>64</v>
      </c>
      <c r="E12" s="7" t="s">
        <v>65</v>
      </c>
      <c r="F12" s="7" t="s">
        <v>66</v>
      </c>
      <c r="G12" s="7" t="s">
        <v>32</v>
      </c>
      <c r="H12" s="7" t="s">
        <v>67</v>
      </c>
      <c r="I12" s="7" t="s">
        <v>68</v>
      </c>
      <c r="J12" s="7" t="s">
        <v>69</v>
      </c>
      <c r="K12" s="7" t="s">
        <v>70</v>
      </c>
      <c r="L12" s="7" t="s">
        <v>71</v>
      </c>
      <c r="M12" s="7" t="s">
        <v>72</v>
      </c>
      <c r="N12" s="7" t="s">
        <v>73</v>
      </c>
      <c r="O12" s="7" t="s">
        <v>74</v>
      </c>
      <c r="P12" s="7" t="s">
        <v>20</v>
      </c>
      <c r="Q12" s="7" t="s">
        <v>21</v>
      </c>
      <c r="R12" s="7" t="s">
        <v>22</v>
      </c>
      <c r="S12" s="80" t="s">
        <v>167</v>
      </c>
      <c r="T12" s="7" t="s">
        <v>23</v>
      </c>
      <c r="U12" s="52" t="s">
        <v>24</v>
      </c>
      <c r="V12" s="53" t="s">
        <v>202</v>
      </c>
      <c r="W12" s="53" t="s">
        <v>26</v>
      </c>
      <c r="X12" s="54" t="s">
        <v>76</v>
      </c>
      <c r="Y12" s="53" t="s">
        <v>27</v>
      </c>
      <c r="Z12" s="53" t="s">
        <v>28</v>
      </c>
      <c r="AA12" s="78" t="s">
        <v>203</v>
      </c>
      <c r="AB12" s="79" t="s">
        <v>183</v>
      </c>
    </row>
    <row r="13" spans="1:28" ht="13.95" customHeight="1">
      <c r="A13" s="55" t="s">
        <v>77</v>
      </c>
      <c r="B13" s="63" t="s">
        <v>78</v>
      </c>
      <c r="C13" s="63"/>
      <c r="D13" s="12"/>
      <c r="E13" s="40"/>
      <c r="F13" s="40"/>
      <c r="G13" s="12"/>
      <c r="H13" s="12"/>
      <c r="I13" s="12"/>
      <c r="J13" s="12"/>
      <c r="K13" s="12"/>
      <c r="L13" s="12"/>
      <c r="M13" s="12"/>
      <c r="N13" s="12"/>
      <c r="O13" s="12"/>
      <c r="P13" s="13"/>
      <c r="Q13" s="14"/>
      <c r="R13" s="13"/>
      <c r="S13" s="95"/>
      <c r="T13" s="13"/>
      <c r="U13" s="13"/>
      <c r="V13" s="13"/>
      <c r="W13" s="13"/>
      <c r="X13" s="13"/>
      <c r="Y13" s="13"/>
      <c r="Z13" s="13"/>
      <c r="AA13" s="56"/>
      <c r="AB13" s="76"/>
    </row>
    <row r="14" spans="1:28" ht="13.95" customHeight="1">
      <c r="A14" s="57" t="s">
        <v>77</v>
      </c>
      <c r="B14" s="17" t="s">
        <v>79</v>
      </c>
      <c r="C14" s="104" t="s">
        <v>78</v>
      </c>
      <c r="D14" s="104" t="s">
        <v>80</v>
      </c>
      <c r="E14" s="41" t="s">
        <v>81</v>
      </c>
      <c r="F14" s="41" t="s">
        <v>82</v>
      </c>
      <c r="G14" s="104" t="s">
        <v>53</v>
      </c>
      <c r="H14" s="17" t="s">
        <v>83</v>
      </c>
      <c r="I14" s="17" t="s">
        <v>84</v>
      </c>
      <c r="J14" s="17" t="s">
        <v>85</v>
      </c>
      <c r="K14" s="17" t="s">
        <v>86</v>
      </c>
      <c r="L14" s="17" t="s">
        <v>87</v>
      </c>
      <c r="M14" s="17" t="s">
        <v>88</v>
      </c>
      <c r="N14" s="17" t="s">
        <v>89</v>
      </c>
      <c r="O14" s="17" t="s">
        <v>90</v>
      </c>
      <c r="P14" s="104" t="s">
        <v>53</v>
      </c>
      <c r="Q14" s="18" t="s">
        <v>54</v>
      </c>
      <c r="R14" s="17">
        <v>1</v>
      </c>
      <c r="S14" s="15">
        <v>200</v>
      </c>
      <c r="T14" s="2">
        <f>R14*S14</f>
        <v>200</v>
      </c>
      <c r="U14" s="19">
        <f>$U$13</f>
        <v>0</v>
      </c>
      <c r="V14" s="2">
        <f>U14*T14</f>
        <v>0</v>
      </c>
      <c r="W14" s="2">
        <f>R14*U14*2</f>
        <v>0</v>
      </c>
      <c r="X14" s="19">
        <v>0</v>
      </c>
      <c r="Y14" s="2">
        <f>X14*W14/1000</f>
        <v>0</v>
      </c>
      <c r="Z14" s="2">
        <f>U14*X14*2</f>
        <v>0</v>
      </c>
      <c r="AA14" s="58">
        <f>SUM(V14+Y14)</f>
        <v>0</v>
      </c>
      <c r="AB14" s="76" t="s">
        <v>189</v>
      </c>
    </row>
    <row r="15" spans="1:28" ht="13.95" customHeight="1">
      <c r="A15" s="57" t="s">
        <v>77</v>
      </c>
      <c r="B15" s="17" t="s">
        <v>91</v>
      </c>
      <c r="C15" s="104" t="s">
        <v>78</v>
      </c>
      <c r="D15" s="104" t="s">
        <v>92</v>
      </c>
      <c r="E15" s="41" t="s">
        <v>93</v>
      </c>
      <c r="F15" s="41"/>
      <c r="G15" s="104" t="s">
        <v>55</v>
      </c>
      <c r="H15" s="17"/>
      <c r="I15" s="17" t="s">
        <v>94</v>
      </c>
      <c r="J15" s="17" t="s">
        <v>85</v>
      </c>
      <c r="K15" s="17" t="s">
        <v>86</v>
      </c>
      <c r="L15" s="17" t="s">
        <v>95</v>
      </c>
      <c r="M15" s="17" t="s">
        <v>88</v>
      </c>
      <c r="N15" s="17" t="s">
        <v>95</v>
      </c>
      <c r="O15" s="17" t="s">
        <v>96</v>
      </c>
      <c r="P15" s="104" t="s">
        <v>97</v>
      </c>
      <c r="Q15" s="18" t="s">
        <v>56</v>
      </c>
      <c r="R15" s="17">
        <v>2</v>
      </c>
      <c r="S15" s="15">
        <v>100</v>
      </c>
      <c r="T15" s="2">
        <f>R15*S15</f>
        <v>200</v>
      </c>
      <c r="U15" s="19">
        <f>$U$13</f>
        <v>0</v>
      </c>
      <c r="V15" s="2">
        <f>U15*T15</f>
        <v>0</v>
      </c>
      <c r="W15" s="2">
        <f>R15*U15*2</f>
        <v>0</v>
      </c>
      <c r="X15" s="19">
        <v>0</v>
      </c>
      <c r="Y15" s="2">
        <f>X15*W15/1000</f>
        <v>0</v>
      </c>
      <c r="Z15" s="2">
        <f>U15*X15*2</f>
        <v>0</v>
      </c>
      <c r="AA15" s="58">
        <f>SUM(V15+Y15)</f>
        <v>0</v>
      </c>
      <c r="AB15" s="76" t="s">
        <v>190</v>
      </c>
    </row>
    <row r="16" spans="1:28" ht="13.95" customHeight="1">
      <c r="A16" s="55" t="s">
        <v>98</v>
      </c>
      <c r="B16" s="63" t="s">
        <v>176</v>
      </c>
      <c r="C16" s="63"/>
      <c r="D16" s="12"/>
      <c r="E16" s="40"/>
      <c r="F16" s="40"/>
      <c r="G16" s="12"/>
      <c r="H16" s="12"/>
      <c r="I16" s="12"/>
      <c r="J16" s="12"/>
      <c r="K16" s="12"/>
      <c r="L16" s="12"/>
      <c r="M16" s="12"/>
      <c r="N16" s="12"/>
      <c r="O16" s="12"/>
      <c r="P16" s="13"/>
      <c r="Q16" s="14"/>
      <c r="R16" s="13"/>
      <c r="S16" s="95"/>
      <c r="T16" s="13"/>
      <c r="U16" s="13"/>
      <c r="V16" s="13"/>
      <c r="W16" s="13"/>
      <c r="X16" s="13"/>
      <c r="Y16" s="13"/>
      <c r="Z16" s="13"/>
      <c r="AA16" s="56"/>
      <c r="AB16" s="76"/>
    </row>
    <row r="17" spans="1:28" ht="13.95" customHeight="1">
      <c r="A17" s="57" t="s">
        <v>98</v>
      </c>
      <c r="B17" s="17" t="s">
        <v>100</v>
      </c>
      <c r="C17" s="104" t="s">
        <v>176</v>
      </c>
      <c r="D17" s="104" t="s">
        <v>207</v>
      </c>
      <c r="E17" s="41" t="s">
        <v>81</v>
      </c>
      <c r="F17" s="41" t="s">
        <v>102</v>
      </c>
      <c r="G17" s="104" t="s">
        <v>47</v>
      </c>
      <c r="H17" s="17" t="s">
        <v>83</v>
      </c>
      <c r="I17" s="17" t="s">
        <v>103</v>
      </c>
      <c r="J17" s="17" t="s">
        <v>85</v>
      </c>
      <c r="K17" s="17" t="s">
        <v>104</v>
      </c>
      <c r="L17" s="17" t="s">
        <v>105</v>
      </c>
      <c r="M17" s="17" t="s">
        <v>88</v>
      </c>
      <c r="N17" s="17" t="s">
        <v>106</v>
      </c>
      <c r="O17" s="17" t="s">
        <v>107</v>
      </c>
      <c r="P17" s="104" t="s">
        <v>47</v>
      </c>
      <c r="Q17" s="18" t="s">
        <v>48</v>
      </c>
      <c r="R17" s="17">
        <v>1</v>
      </c>
      <c r="S17" s="15">
        <v>10</v>
      </c>
      <c r="T17" s="2">
        <f>R17*S17</f>
        <v>10</v>
      </c>
      <c r="U17" s="19">
        <f>$U$16</f>
        <v>0</v>
      </c>
      <c r="V17" s="2">
        <f>U17*T17</f>
        <v>0</v>
      </c>
      <c r="W17" s="2">
        <f>R17*U17*2</f>
        <v>0</v>
      </c>
      <c r="X17" s="19">
        <v>0</v>
      </c>
      <c r="Y17" s="2">
        <f>X17*W17/1000</f>
        <v>0</v>
      </c>
      <c r="Z17" s="2">
        <f>U17*X17*2</f>
        <v>0</v>
      </c>
      <c r="AA17" s="58">
        <f>SUM(V17+Y17)</f>
        <v>0</v>
      </c>
      <c r="AB17" s="76" t="s">
        <v>191</v>
      </c>
    </row>
    <row r="18" spans="1:28" ht="13.95" customHeight="1">
      <c r="A18" s="57" t="s">
        <v>98</v>
      </c>
      <c r="B18" s="17" t="s">
        <v>100</v>
      </c>
      <c r="C18" s="104" t="s">
        <v>176</v>
      </c>
      <c r="D18" s="104" t="s">
        <v>207</v>
      </c>
      <c r="E18" s="41" t="s">
        <v>81</v>
      </c>
      <c r="F18" s="41" t="s">
        <v>102</v>
      </c>
      <c r="G18" s="104" t="s">
        <v>42</v>
      </c>
      <c r="H18" s="17" t="s">
        <v>83</v>
      </c>
      <c r="I18" s="17" t="s">
        <v>84</v>
      </c>
      <c r="J18" s="17" t="s">
        <v>85</v>
      </c>
      <c r="K18" s="17" t="s">
        <v>104</v>
      </c>
      <c r="L18" s="17" t="s">
        <v>108</v>
      </c>
      <c r="M18" s="17" t="s">
        <v>85</v>
      </c>
      <c r="N18" s="17" t="s">
        <v>109</v>
      </c>
      <c r="O18" s="17" t="s">
        <v>109</v>
      </c>
      <c r="P18" s="104" t="s">
        <v>42</v>
      </c>
      <c r="Q18" s="18" t="s">
        <v>40</v>
      </c>
      <c r="R18" s="17">
        <v>1</v>
      </c>
      <c r="S18" s="15">
        <v>10</v>
      </c>
      <c r="T18" s="2">
        <f>R18*S18</f>
        <v>10</v>
      </c>
      <c r="U18" s="19">
        <f>$U$16</f>
        <v>0</v>
      </c>
      <c r="V18" s="2">
        <f>U18*T18</f>
        <v>0</v>
      </c>
      <c r="W18" s="2">
        <f>R18*U18*2</f>
        <v>0</v>
      </c>
      <c r="X18" s="19">
        <v>0</v>
      </c>
      <c r="Y18" s="2">
        <f>X18*W18/1000</f>
        <v>0</v>
      </c>
      <c r="Z18" s="2">
        <f>U18*X18*2</f>
        <v>0</v>
      </c>
      <c r="AA18" s="58">
        <f>SUM(V18+Y18)</f>
        <v>0</v>
      </c>
      <c r="AB18" s="76" t="s">
        <v>191</v>
      </c>
    </row>
    <row r="19" spans="1:28" ht="13.95" customHeight="1">
      <c r="A19" s="57" t="s">
        <v>98</v>
      </c>
      <c r="B19" s="17" t="s">
        <v>110</v>
      </c>
      <c r="C19" s="104" t="s">
        <v>176</v>
      </c>
      <c r="D19" s="104" t="s">
        <v>80</v>
      </c>
      <c r="E19" s="41" t="s">
        <v>81</v>
      </c>
      <c r="F19" s="41" t="s">
        <v>82</v>
      </c>
      <c r="G19" s="104" t="s">
        <v>53</v>
      </c>
      <c r="H19" s="17" t="s">
        <v>83</v>
      </c>
      <c r="I19" s="17" t="s">
        <v>84</v>
      </c>
      <c r="J19" s="17" t="s">
        <v>85</v>
      </c>
      <c r="K19" s="17" t="s">
        <v>86</v>
      </c>
      <c r="L19" s="17" t="s">
        <v>87</v>
      </c>
      <c r="M19" s="17" t="s">
        <v>88</v>
      </c>
      <c r="N19" s="17" t="s">
        <v>89</v>
      </c>
      <c r="O19" s="17" t="s">
        <v>90</v>
      </c>
      <c r="P19" s="104" t="s">
        <v>53</v>
      </c>
      <c r="Q19" s="18" t="s">
        <v>54</v>
      </c>
      <c r="R19" s="17">
        <v>1</v>
      </c>
      <c r="S19" s="15">
        <v>10</v>
      </c>
      <c r="T19" s="2">
        <f>R19*S19</f>
        <v>10</v>
      </c>
      <c r="U19" s="19">
        <f t="shared" ref="U19:U21" si="0">$U$16</f>
        <v>0</v>
      </c>
      <c r="V19" s="2">
        <f>U19*T19</f>
        <v>0</v>
      </c>
      <c r="W19" s="2">
        <f>R19*U19*2</f>
        <v>0</v>
      </c>
      <c r="X19" s="19">
        <v>0</v>
      </c>
      <c r="Y19" s="2">
        <f>X19*W19/1000</f>
        <v>0</v>
      </c>
      <c r="Z19" s="2">
        <f>U19*X19*2</f>
        <v>0</v>
      </c>
      <c r="AA19" s="58">
        <f>SUM(V19+Y19)</f>
        <v>0</v>
      </c>
      <c r="AB19" s="76" t="s">
        <v>189</v>
      </c>
    </row>
    <row r="20" spans="1:28" ht="13.95" customHeight="1">
      <c r="A20" s="57" t="s">
        <v>98</v>
      </c>
      <c r="B20" s="17" t="s">
        <v>111</v>
      </c>
      <c r="C20" s="104" t="s">
        <v>176</v>
      </c>
      <c r="D20" s="104" t="s">
        <v>80</v>
      </c>
      <c r="E20" s="41" t="s">
        <v>81</v>
      </c>
      <c r="F20" s="41" t="s">
        <v>82</v>
      </c>
      <c r="G20" s="104" t="s">
        <v>43</v>
      </c>
      <c r="H20" s="17" t="s">
        <v>83</v>
      </c>
      <c r="I20" s="17" t="s">
        <v>84</v>
      </c>
      <c r="J20" s="17" t="s">
        <v>85</v>
      </c>
      <c r="K20" s="17" t="s">
        <v>86</v>
      </c>
      <c r="L20" s="17" t="s">
        <v>87</v>
      </c>
      <c r="M20" s="17" t="s">
        <v>88</v>
      </c>
      <c r="N20" s="17" t="s">
        <v>89</v>
      </c>
      <c r="O20" s="17" t="s">
        <v>90</v>
      </c>
      <c r="P20" s="104" t="s">
        <v>43</v>
      </c>
      <c r="Q20" s="18" t="s">
        <v>54</v>
      </c>
      <c r="R20" s="17">
        <v>1</v>
      </c>
      <c r="S20" s="15">
        <v>10</v>
      </c>
      <c r="T20" s="2">
        <f>R20*S20</f>
        <v>10</v>
      </c>
      <c r="U20" s="19">
        <f t="shared" si="0"/>
        <v>0</v>
      </c>
      <c r="V20" s="2">
        <f>U20*T20</f>
        <v>0</v>
      </c>
      <c r="W20" s="2">
        <f>R20*U20*2</f>
        <v>0</v>
      </c>
      <c r="X20" s="19">
        <v>0</v>
      </c>
      <c r="Y20" s="2">
        <f>X20*W20/1000</f>
        <v>0</v>
      </c>
      <c r="Z20" s="2">
        <f>U20*X20*2</f>
        <v>0</v>
      </c>
      <c r="AA20" s="58">
        <f>SUM(V20+Y20)</f>
        <v>0</v>
      </c>
      <c r="AB20" s="76" t="s">
        <v>189</v>
      </c>
    </row>
    <row r="21" spans="1:28" ht="13.95" customHeight="1">
      <c r="A21" s="57" t="s">
        <v>98</v>
      </c>
      <c r="B21" s="17" t="s">
        <v>112</v>
      </c>
      <c r="C21" s="104" t="s">
        <v>176</v>
      </c>
      <c r="D21" s="104" t="s">
        <v>92</v>
      </c>
      <c r="E21" s="41" t="s">
        <v>81</v>
      </c>
      <c r="F21" s="41" t="s">
        <v>113</v>
      </c>
      <c r="G21" s="104" t="s">
        <v>36</v>
      </c>
      <c r="H21" s="17"/>
      <c r="I21" s="17" t="s">
        <v>84</v>
      </c>
      <c r="J21" s="17" t="s">
        <v>85</v>
      </c>
      <c r="K21" s="17" t="s">
        <v>86</v>
      </c>
      <c r="L21" s="17" t="s">
        <v>95</v>
      </c>
      <c r="M21" s="17" t="s">
        <v>88</v>
      </c>
      <c r="N21" s="17" t="s">
        <v>114</v>
      </c>
      <c r="O21" s="17" t="s">
        <v>115</v>
      </c>
      <c r="P21" s="104" t="s">
        <v>116</v>
      </c>
      <c r="Q21" s="18" t="s">
        <v>37</v>
      </c>
      <c r="R21" s="17">
        <v>1</v>
      </c>
      <c r="S21" s="15">
        <v>15</v>
      </c>
      <c r="T21" s="2">
        <f>R21*S21</f>
        <v>15</v>
      </c>
      <c r="U21" s="19">
        <f t="shared" si="0"/>
        <v>0</v>
      </c>
      <c r="V21" s="2">
        <f>U21*T21</f>
        <v>0</v>
      </c>
      <c r="W21" s="2">
        <f>R21*U21*2</f>
        <v>0</v>
      </c>
      <c r="X21" s="19">
        <v>0</v>
      </c>
      <c r="Y21" s="2">
        <f>X21*W21/1000</f>
        <v>0</v>
      </c>
      <c r="Z21" s="2">
        <f>U21*X21*2</f>
        <v>0</v>
      </c>
      <c r="AA21" s="58">
        <f>SUM(V21+Y21)</f>
        <v>0</v>
      </c>
      <c r="AB21" s="76" t="s">
        <v>192</v>
      </c>
    </row>
    <row r="22" spans="1:28" ht="13.95" customHeight="1">
      <c r="A22" s="59" t="s">
        <v>173</v>
      </c>
      <c r="B22" s="45" t="s">
        <v>208</v>
      </c>
      <c r="C22" s="45"/>
      <c r="D22" s="20"/>
      <c r="E22" s="42"/>
      <c r="F22" s="42"/>
      <c r="G22" s="20"/>
      <c r="H22" s="20"/>
      <c r="I22" s="20"/>
      <c r="J22" s="20"/>
      <c r="K22" s="20"/>
      <c r="L22" s="20"/>
      <c r="M22" s="20"/>
      <c r="N22" s="20"/>
      <c r="O22" s="20"/>
      <c r="P22" s="21"/>
      <c r="Q22" s="22"/>
      <c r="R22" s="21"/>
      <c r="S22" s="96"/>
      <c r="T22" s="21"/>
      <c r="U22" s="21"/>
      <c r="V22" s="21"/>
      <c r="W22" s="21"/>
      <c r="X22" s="21"/>
      <c r="Y22" s="21"/>
      <c r="Z22" s="21"/>
      <c r="AA22" s="56"/>
      <c r="AB22" s="76"/>
    </row>
    <row r="23" spans="1:28" ht="13.95" customHeight="1">
      <c r="A23" s="60" t="s">
        <v>173</v>
      </c>
      <c r="B23" s="105" t="s">
        <v>120</v>
      </c>
      <c r="C23" s="105" t="s">
        <v>118</v>
      </c>
      <c r="D23" s="104" t="s">
        <v>207</v>
      </c>
      <c r="E23" s="41" t="s">
        <v>81</v>
      </c>
      <c r="F23" s="41" t="s">
        <v>102</v>
      </c>
      <c r="G23" s="104" t="s">
        <v>47</v>
      </c>
      <c r="H23" s="17" t="s">
        <v>83</v>
      </c>
      <c r="I23" s="17" t="s">
        <v>103</v>
      </c>
      <c r="J23" s="17" t="s">
        <v>85</v>
      </c>
      <c r="K23" s="17" t="s">
        <v>104</v>
      </c>
      <c r="L23" s="17" t="s">
        <v>105</v>
      </c>
      <c r="M23" s="17" t="s">
        <v>88</v>
      </c>
      <c r="N23" s="17" t="s">
        <v>106</v>
      </c>
      <c r="O23" s="17" t="s">
        <v>107</v>
      </c>
      <c r="P23" s="104" t="s">
        <v>47</v>
      </c>
      <c r="Q23" s="18" t="s">
        <v>48</v>
      </c>
      <c r="R23" s="24">
        <v>2</v>
      </c>
      <c r="S23" s="25">
        <v>200</v>
      </c>
      <c r="T23" s="2">
        <f t="shared" ref="T23:T30" si="1">R23*S23</f>
        <v>400</v>
      </c>
      <c r="U23" s="19">
        <f t="shared" ref="U23:U30" si="2">$U$22</f>
        <v>0</v>
      </c>
      <c r="V23" s="2">
        <f t="shared" ref="V23:V30" si="3">U23*T23</f>
        <v>0</v>
      </c>
      <c r="W23" s="2">
        <f t="shared" ref="W23:W30" si="4">R23*U23*2</f>
        <v>0</v>
      </c>
      <c r="X23" s="19">
        <v>1</v>
      </c>
      <c r="Y23" s="2">
        <f t="shared" ref="Y23:Y30" si="5">X23*W23/1000</f>
        <v>0</v>
      </c>
      <c r="Z23" s="2">
        <f t="shared" ref="Z23:Z30" si="6">U23*X23*2</f>
        <v>0</v>
      </c>
      <c r="AA23" s="58">
        <f t="shared" ref="AA23:AA30" si="7">SUM(V23+Y23)</f>
        <v>0</v>
      </c>
      <c r="AB23" s="76" t="s">
        <v>191</v>
      </c>
    </row>
    <row r="24" spans="1:28" ht="13.95" customHeight="1">
      <c r="A24" s="60" t="s">
        <v>173</v>
      </c>
      <c r="B24" s="104" t="s">
        <v>121</v>
      </c>
      <c r="C24" s="105" t="s">
        <v>118</v>
      </c>
      <c r="D24" s="104" t="s">
        <v>207</v>
      </c>
      <c r="E24" s="41" t="s">
        <v>81</v>
      </c>
      <c r="F24" s="41" t="s">
        <v>102</v>
      </c>
      <c r="G24" s="104" t="s">
        <v>47</v>
      </c>
      <c r="H24" s="17" t="s">
        <v>83</v>
      </c>
      <c r="I24" s="17" t="s">
        <v>103</v>
      </c>
      <c r="J24" s="17" t="s">
        <v>85</v>
      </c>
      <c r="K24" s="17" t="s">
        <v>104</v>
      </c>
      <c r="L24" s="17" t="s">
        <v>105</v>
      </c>
      <c r="M24" s="17" t="s">
        <v>88</v>
      </c>
      <c r="N24" s="17" t="s">
        <v>106</v>
      </c>
      <c r="O24" s="17" t="s">
        <v>107</v>
      </c>
      <c r="P24" s="104" t="s">
        <v>122</v>
      </c>
      <c r="Q24" s="18" t="s">
        <v>48</v>
      </c>
      <c r="R24" s="17">
        <v>2</v>
      </c>
      <c r="S24" s="15">
        <v>200</v>
      </c>
      <c r="T24" s="2">
        <f t="shared" si="1"/>
        <v>400</v>
      </c>
      <c r="U24" s="19">
        <f t="shared" si="2"/>
        <v>0</v>
      </c>
      <c r="V24" s="2">
        <f t="shared" si="3"/>
        <v>0</v>
      </c>
      <c r="W24" s="2">
        <f t="shared" si="4"/>
        <v>0</v>
      </c>
      <c r="X24" s="19">
        <v>0</v>
      </c>
      <c r="Y24" s="2">
        <f t="shared" si="5"/>
        <v>0</v>
      </c>
      <c r="Z24" s="2">
        <f t="shared" si="6"/>
        <v>0</v>
      </c>
      <c r="AA24" s="58">
        <f t="shared" si="7"/>
        <v>0</v>
      </c>
      <c r="AB24" s="76" t="s">
        <v>191</v>
      </c>
    </row>
    <row r="25" spans="1:28" ht="13.95" customHeight="1">
      <c r="A25" s="60" t="s">
        <v>173</v>
      </c>
      <c r="B25" s="17" t="s">
        <v>123</v>
      </c>
      <c r="C25" s="105" t="s">
        <v>118</v>
      </c>
      <c r="D25" s="104" t="s">
        <v>207</v>
      </c>
      <c r="E25" s="41" t="s">
        <v>81</v>
      </c>
      <c r="F25" s="41" t="s">
        <v>102</v>
      </c>
      <c r="G25" s="104" t="s">
        <v>195</v>
      </c>
      <c r="H25" s="17" t="s">
        <v>83</v>
      </c>
      <c r="I25" s="17" t="s">
        <v>84</v>
      </c>
      <c r="J25" s="17" t="s">
        <v>85</v>
      </c>
      <c r="K25" s="17" t="s">
        <v>104</v>
      </c>
      <c r="L25" s="17" t="s">
        <v>108</v>
      </c>
      <c r="M25" s="17" t="s">
        <v>85</v>
      </c>
      <c r="N25" s="17" t="s">
        <v>109</v>
      </c>
      <c r="O25" s="17" t="s">
        <v>109</v>
      </c>
      <c r="P25" s="104" t="s">
        <v>42</v>
      </c>
      <c r="Q25" s="18" t="s">
        <v>40</v>
      </c>
      <c r="R25" s="17">
        <v>2</v>
      </c>
      <c r="S25" s="15">
        <v>200</v>
      </c>
      <c r="T25" s="2">
        <f t="shared" si="1"/>
        <v>400</v>
      </c>
      <c r="U25" s="19">
        <f t="shared" si="2"/>
        <v>0</v>
      </c>
      <c r="V25" s="2">
        <f t="shared" si="3"/>
        <v>0</v>
      </c>
      <c r="W25" s="2">
        <f t="shared" si="4"/>
        <v>0</v>
      </c>
      <c r="X25" s="19">
        <v>0</v>
      </c>
      <c r="Y25" s="2">
        <f t="shared" si="5"/>
        <v>0</v>
      </c>
      <c r="Z25" s="2">
        <f t="shared" si="6"/>
        <v>0</v>
      </c>
      <c r="AA25" s="58">
        <f t="shared" si="7"/>
        <v>0</v>
      </c>
      <c r="AB25" s="76" t="s">
        <v>193</v>
      </c>
    </row>
    <row r="26" spans="1:28" ht="13.95" customHeight="1">
      <c r="A26" s="60" t="s">
        <v>173</v>
      </c>
      <c r="B26" s="17" t="s">
        <v>123</v>
      </c>
      <c r="C26" s="105" t="s">
        <v>118</v>
      </c>
      <c r="D26" s="104" t="s">
        <v>207</v>
      </c>
      <c r="E26" s="41" t="s">
        <v>81</v>
      </c>
      <c r="F26" s="41" t="s">
        <v>102</v>
      </c>
      <c r="G26" s="104" t="s">
        <v>197</v>
      </c>
      <c r="H26" s="17" t="s">
        <v>83</v>
      </c>
      <c r="I26" s="17" t="s">
        <v>84</v>
      </c>
      <c r="J26" s="17" t="s">
        <v>85</v>
      </c>
      <c r="K26" s="17" t="s">
        <v>104</v>
      </c>
      <c r="L26" s="17" t="s">
        <v>108</v>
      </c>
      <c r="M26" s="17" t="s">
        <v>85</v>
      </c>
      <c r="N26" s="17" t="s">
        <v>109</v>
      </c>
      <c r="O26" s="17" t="s">
        <v>109</v>
      </c>
      <c r="P26" s="104" t="s">
        <v>39</v>
      </c>
      <c r="Q26" s="18" t="s">
        <v>40</v>
      </c>
      <c r="R26" s="17">
        <v>2</v>
      </c>
      <c r="S26" s="15">
        <v>200</v>
      </c>
      <c r="T26" s="2">
        <f t="shared" si="1"/>
        <v>400</v>
      </c>
      <c r="U26" s="19">
        <f t="shared" si="2"/>
        <v>0</v>
      </c>
      <c r="V26" s="2">
        <f t="shared" si="3"/>
        <v>0</v>
      </c>
      <c r="W26" s="2">
        <f t="shared" si="4"/>
        <v>0</v>
      </c>
      <c r="X26" s="19">
        <v>0</v>
      </c>
      <c r="Y26" s="2">
        <f t="shared" si="5"/>
        <v>0</v>
      </c>
      <c r="Z26" s="2">
        <f t="shared" si="6"/>
        <v>0</v>
      </c>
      <c r="AA26" s="58">
        <f t="shared" si="7"/>
        <v>0</v>
      </c>
      <c r="AB26" s="76" t="s">
        <v>193</v>
      </c>
    </row>
    <row r="27" spans="1:28" ht="13.95" customHeight="1">
      <c r="A27" s="60" t="s">
        <v>173</v>
      </c>
      <c r="B27" s="17" t="s">
        <v>124</v>
      </c>
      <c r="C27" s="105" t="s">
        <v>118</v>
      </c>
      <c r="D27" s="104" t="s">
        <v>92</v>
      </c>
      <c r="E27" s="41" t="s">
        <v>93</v>
      </c>
      <c r="F27" s="41"/>
      <c r="G27" s="104" t="s">
        <v>55</v>
      </c>
      <c r="H27" s="17"/>
      <c r="I27" s="17" t="s">
        <v>94</v>
      </c>
      <c r="J27" s="17" t="s">
        <v>85</v>
      </c>
      <c r="K27" s="17" t="s">
        <v>86</v>
      </c>
      <c r="L27" s="17" t="s">
        <v>95</v>
      </c>
      <c r="M27" s="17" t="s">
        <v>88</v>
      </c>
      <c r="N27" s="17" t="s">
        <v>95</v>
      </c>
      <c r="O27" s="17" t="s">
        <v>96</v>
      </c>
      <c r="P27" s="104" t="s">
        <v>97</v>
      </c>
      <c r="Q27" s="18" t="s">
        <v>56</v>
      </c>
      <c r="R27" s="17">
        <v>4</v>
      </c>
      <c r="S27" s="15">
        <v>100</v>
      </c>
      <c r="T27" s="2">
        <f t="shared" si="1"/>
        <v>400</v>
      </c>
      <c r="U27" s="19">
        <f t="shared" si="2"/>
        <v>0</v>
      </c>
      <c r="V27" s="2">
        <f t="shared" si="3"/>
        <v>0</v>
      </c>
      <c r="W27" s="2">
        <f t="shared" si="4"/>
        <v>0</v>
      </c>
      <c r="X27" s="19">
        <v>0</v>
      </c>
      <c r="Y27" s="2">
        <f t="shared" si="5"/>
        <v>0</v>
      </c>
      <c r="Z27" s="2">
        <f t="shared" si="6"/>
        <v>0</v>
      </c>
      <c r="AA27" s="58">
        <f t="shared" si="7"/>
        <v>0</v>
      </c>
      <c r="AB27" s="76" t="s">
        <v>190</v>
      </c>
    </row>
    <row r="28" spans="1:28" ht="13.95" customHeight="1">
      <c r="A28" s="60" t="s">
        <v>173</v>
      </c>
      <c r="B28" s="17" t="s">
        <v>155</v>
      </c>
      <c r="C28" s="105" t="s">
        <v>118</v>
      </c>
      <c r="D28" s="104" t="s">
        <v>207</v>
      </c>
      <c r="E28" s="41" t="s">
        <v>81</v>
      </c>
      <c r="F28" s="41" t="s">
        <v>82</v>
      </c>
      <c r="G28" s="104" t="s">
        <v>51</v>
      </c>
      <c r="H28" s="17" t="s">
        <v>83</v>
      </c>
      <c r="I28" s="17" t="s">
        <v>129</v>
      </c>
      <c r="J28" s="17" t="s">
        <v>85</v>
      </c>
      <c r="K28" s="17" t="s">
        <v>104</v>
      </c>
      <c r="L28" s="17" t="s">
        <v>105</v>
      </c>
      <c r="M28" s="17" t="s">
        <v>88</v>
      </c>
      <c r="N28" s="17" t="s">
        <v>106</v>
      </c>
      <c r="O28" s="17" t="s">
        <v>107</v>
      </c>
      <c r="P28" s="104" t="s">
        <v>51</v>
      </c>
      <c r="Q28" s="18" t="s">
        <v>45</v>
      </c>
      <c r="R28" s="17">
        <v>5</v>
      </c>
      <c r="S28" s="15">
        <v>120</v>
      </c>
      <c r="T28" s="2">
        <f t="shared" si="1"/>
        <v>600</v>
      </c>
      <c r="U28" s="19">
        <f t="shared" si="2"/>
        <v>0</v>
      </c>
      <c r="V28" s="2">
        <f t="shared" si="3"/>
        <v>0</v>
      </c>
      <c r="W28" s="2">
        <f t="shared" si="4"/>
        <v>0</v>
      </c>
      <c r="X28" s="19">
        <v>0</v>
      </c>
      <c r="Y28" s="2">
        <f t="shared" si="5"/>
        <v>0</v>
      </c>
      <c r="Z28" s="2">
        <f t="shared" si="6"/>
        <v>0</v>
      </c>
      <c r="AA28" s="58">
        <f t="shared" si="7"/>
        <v>0</v>
      </c>
      <c r="AB28" s="76" t="s">
        <v>191</v>
      </c>
    </row>
    <row r="29" spans="1:28" ht="13.95" customHeight="1">
      <c r="A29" s="60" t="s">
        <v>173</v>
      </c>
      <c r="B29" s="17" t="s">
        <v>156</v>
      </c>
      <c r="C29" s="105" t="s">
        <v>118</v>
      </c>
      <c r="D29" s="104" t="s">
        <v>207</v>
      </c>
      <c r="E29" s="41" t="s">
        <v>81</v>
      </c>
      <c r="F29" s="41" t="s">
        <v>82</v>
      </c>
      <c r="G29" s="104" t="s">
        <v>158</v>
      </c>
      <c r="H29" s="17" t="s">
        <v>83</v>
      </c>
      <c r="I29" s="17" t="s">
        <v>129</v>
      </c>
      <c r="J29" s="17" t="s">
        <v>85</v>
      </c>
      <c r="K29" s="17" t="s">
        <v>104</v>
      </c>
      <c r="L29" s="17" t="s">
        <v>105</v>
      </c>
      <c r="M29" s="17" t="s">
        <v>88</v>
      </c>
      <c r="N29" s="17" t="s">
        <v>106</v>
      </c>
      <c r="O29" s="17" t="s">
        <v>107</v>
      </c>
      <c r="P29" s="104" t="s">
        <v>158</v>
      </c>
      <c r="Q29" s="18" t="s">
        <v>45</v>
      </c>
      <c r="R29" s="17">
        <v>10</v>
      </c>
      <c r="S29" s="15">
        <v>170</v>
      </c>
      <c r="T29" s="2">
        <f t="shared" si="1"/>
        <v>1700</v>
      </c>
      <c r="U29" s="19">
        <f t="shared" si="2"/>
        <v>0</v>
      </c>
      <c r="V29" s="2">
        <f t="shared" si="3"/>
        <v>0</v>
      </c>
      <c r="W29" s="2">
        <f t="shared" si="4"/>
        <v>0</v>
      </c>
      <c r="X29" s="19">
        <v>0</v>
      </c>
      <c r="Y29" s="2">
        <f t="shared" si="5"/>
        <v>0</v>
      </c>
      <c r="Z29" s="2">
        <f t="shared" si="6"/>
        <v>0</v>
      </c>
      <c r="AA29" s="58">
        <f t="shared" si="7"/>
        <v>0</v>
      </c>
      <c r="AB29" s="76" t="s">
        <v>191</v>
      </c>
    </row>
    <row r="30" spans="1:28" ht="13.95" customHeight="1">
      <c r="A30" s="60" t="s">
        <v>173</v>
      </c>
      <c r="B30" s="17" t="s">
        <v>157</v>
      </c>
      <c r="C30" s="105" t="s">
        <v>118</v>
      </c>
      <c r="D30" s="104" t="s">
        <v>207</v>
      </c>
      <c r="E30" s="41" t="s">
        <v>81</v>
      </c>
      <c r="F30" s="41" t="s">
        <v>82</v>
      </c>
      <c r="G30" s="104" t="s">
        <v>159</v>
      </c>
      <c r="H30" s="17" t="s">
        <v>83</v>
      </c>
      <c r="I30" s="17" t="s">
        <v>129</v>
      </c>
      <c r="J30" s="17" t="s">
        <v>85</v>
      </c>
      <c r="K30" s="17" t="s">
        <v>104</v>
      </c>
      <c r="L30" s="17" t="s">
        <v>105</v>
      </c>
      <c r="M30" s="17" t="s">
        <v>88</v>
      </c>
      <c r="N30" s="17" t="s">
        <v>106</v>
      </c>
      <c r="O30" s="17" t="s">
        <v>107</v>
      </c>
      <c r="P30" s="104" t="s">
        <v>159</v>
      </c>
      <c r="Q30" s="18" t="s">
        <v>45</v>
      </c>
      <c r="R30" s="17">
        <v>5</v>
      </c>
      <c r="S30" s="15">
        <v>250</v>
      </c>
      <c r="T30" s="2">
        <f t="shared" si="1"/>
        <v>1250</v>
      </c>
      <c r="U30" s="19">
        <f t="shared" si="2"/>
        <v>0</v>
      </c>
      <c r="V30" s="2">
        <f t="shared" si="3"/>
        <v>0</v>
      </c>
      <c r="W30" s="2">
        <f t="shared" si="4"/>
        <v>0</v>
      </c>
      <c r="X30" s="19">
        <v>0</v>
      </c>
      <c r="Y30" s="2">
        <f t="shared" si="5"/>
        <v>0</v>
      </c>
      <c r="Z30" s="2">
        <f t="shared" si="6"/>
        <v>0</v>
      </c>
      <c r="AA30" s="58">
        <f t="shared" si="7"/>
        <v>0</v>
      </c>
      <c r="AB30" s="76" t="s">
        <v>191</v>
      </c>
    </row>
    <row r="31" spans="1:28" ht="13.95" customHeight="1">
      <c r="A31" s="59" t="s">
        <v>173</v>
      </c>
      <c r="B31" s="45" t="s">
        <v>209</v>
      </c>
      <c r="C31" s="45"/>
      <c r="D31" s="20"/>
      <c r="E31" s="42"/>
      <c r="F31" s="42"/>
      <c r="G31" s="20"/>
      <c r="H31" s="20"/>
      <c r="I31" s="20"/>
      <c r="J31" s="20"/>
      <c r="K31" s="20"/>
      <c r="L31" s="20"/>
      <c r="M31" s="20"/>
      <c r="N31" s="20"/>
      <c r="O31" s="20"/>
      <c r="P31" s="21"/>
      <c r="Q31" s="22"/>
      <c r="R31" s="21"/>
      <c r="S31" s="96"/>
      <c r="T31" s="21"/>
      <c r="U31" s="21"/>
      <c r="V31" s="21"/>
      <c r="W31" s="21"/>
      <c r="X31" s="21"/>
      <c r="Y31" s="21"/>
      <c r="Z31" s="21"/>
      <c r="AA31" s="56"/>
      <c r="AB31" s="76"/>
    </row>
    <row r="32" spans="1:28" ht="13.95" customHeight="1">
      <c r="A32" s="60" t="s">
        <v>173</v>
      </c>
      <c r="B32" s="105" t="s">
        <v>120</v>
      </c>
      <c r="C32" s="105" t="s">
        <v>118</v>
      </c>
      <c r="D32" s="104" t="s">
        <v>207</v>
      </c>
      <c r="E32" s="41" t="s">
        <v>81</v>
      </c>
      <c r="F32" s="41" t="s">
        <v>102</v>
      </c>
      <c r="G32" s="104" t="s">
        <v>47</v>
      </c>
      <c r="H32" s="17" t="s">
        <v>83</v>
      </c>
      <c r="I32" s="17" t="s">
        <v>103</v>
      </c>
      <c r="J32" s="17" t="s">
        <v>85</v>
      </c>
      <c r="K32" s="17" t="s">
        <v>104</v>
      </c>
      <c r="L32" s="17" t="s">
        <v>105</v>
      </c>
      <c r="M32" s="17" t="s">
        <v>88</v>
      </c>
      <c r="N32" s="17" t="s">
        <v>106</v>
      </c>
      <c r="O32" s="17" t="s">
        <v>107</v>
      </c>
      <c r="P32" s="104" t="s">
        <v>47</v>
      </c>
      <c r="Q32" s="18" t="s">
        <v>48</v>
      </c>
      <c r="R32" s="24">
        <v>2</v>
      </c>
      <c r="S32" s="25">
        <v>200</v>
      </c>
      <c r="T32" s="2">
        <f t="shared" ref="T32:T39" si="8">R32*S32</f>
        <v>400</v>
      </c>
      <c r="U32" s="19">
        <f>$U$31</f>
        <v>0</v>
      </c>
      <c r="V32" s="2">
        <f t="shared" ref="V32:V39" si="9">U32*T32</f>
        <v>0</v>
      </c>
      <c r="W32" s="2">
        <f t="shared" ref="W32:W39" si="10">R32*U32*2</f>
        <v>0</v>
      </c>
      <c r="X32" s="19">
        <v>1</v>
      </c>
      <c r="Y32" s="2">
        <f t="shared" ref="Y32:Y39" si="11">X32*W32/1000</f>
        <v>0</v>
      </c>
      <c r="Z32" s="2">
        <f t="shared" ref="Z32:Z39" si="12">U32*X32*2</f>
        <v>0</v>
      </c>
      <c r="AA32" s="58">
        <f t="shared" ref="AA32:AA39" si="13">SUM(V32+Y32)</f>
        <v>0</v>
      </c>
      <c r="AB32" s="76" t="s">
        <v>191</v>
      </c>
    </row>
    <row r="33" spans="1:28" ht="13.95" customHeight="1">
      <c r="A33" s="60" t="s">
        <v>173</v>
      </c>
      <c r="B33" s="104" t="s">
        <v>121</v>
      </c>
      <c r="C33" s="105" t="s">
        <v>118</v>
      </c>
      <c r="D33" s="104" t="s">
        <v>207</v>
      </c>
      <c r="E33" s="41" t="s">
        <v>81</v>
      </c>
      <c r="F33" s="41" t="s">
        <v>102</v>
      </c>
      <c r="G33" s="104" t="s">
        <v>47</v>
      </c>
      <c r="H33" s="17" t="s">
        <v>83</v>
      </c>
      <c r="I33" s="17" t="s">
        <v>103</v>
      </c>
      <c r="J33" s="17" t="s">
        <v>85</v>
      </c>
      <c r="K33" s="17" t="s">
        <v>104</v>
      </c>
      <c r="L33" s="17" t="s">
        <v>105</v>
      </c>
      <c r="M33" s="17" t="s">
        <v>88</v>
      </c>
      <c r="N33" s="17" t="s">
        <v>106</v>
      </c>
      <c r="O33" s="17" t="s">
        <v>107</v>
      </c>
      <c r="P33" s="104" t="s">
        <v>122</v>
      </c>
      <c r="Q33" s="18" t="s">
        <v>48</v>
      </c>
      <c r="R33" s="17">
        <v>2</v>
      </c>
      <c r="S33" s="15">
        <v>200</v>
      </c>
      <c r="T33" s="2">
        <f t="shared" si="8"/>
        <v>400</v>
      </c>
      <c r="U33" s="19">
        <f t="shared" ref="U33:U39" si="14">$U$31</f>
        <v>0</v>
      </c>
      <c r="V33" s="2">
        <f t="shared" si="9"/>
        <v>0</v>
      </c>
      <c r="W33" s="2">
        <f t="shared" si="10"/>
        <v>0</v>
      </c>
      <c r="X33" s="19">
        <v>0</v>
      </c>
      <c r="Y33" s="2">
        <f t="shared" si="11"/>
        <v>0</v>
      </c>
      <c r="Z33" s="2">
        <f t="shared" si="12"/>
        <v>0</v>
      </c>
      <c r="AA33" s="58">
        <f t="shared" si="13"/>
        <v>0</v>
      </c>
      <c r="AB33" s="76" t="s">
        <v>191</v>
      </c>
    </row>
    <row r="34" spans="1:28" ht="13.95" customHeight="1">
      <c r="A34" s="60" t="s">
        <v>173</v>
      </c>
      <c r="B34" s="17" t="s">
        <v>123</v>
      </c>
      <c r="C34" s="105" t="s">
        <v>118</v>
      </c>
      <c r="D34" s="104" t="s">
        <v>207</v>
      </c>
      <c r="E34" s="41" t="s">
        <v>81</v>
      </c>
      <c r="F34" s="41" t="s">
        <v>102</v>
      </c>
      <c r="G34" s="104" t="s">
        <v>195</v>
      </c>
      <c r="H34" s="17" t="s">
        <v>83</v>
      </c>
      <c r="I34" s="17" t="s">
        <v>84</v>
      </c>
      <c r="J34" s="17" t="s">
        <v>85</v>
      </c>
      <c r="K34" s="17" t="s">
        <v>104</v>
      </c>
      <c r="L34" s="17" t="s">
        <v>108</v>
      </c>
      <c r="M34" s="17" t="s">
        <v>85</v>
      </c>
      <c r="N34" s="17" t="s">
        <v>109</v>
      </c>
      <c r="O34" s="17" t="s">
        <v>109</v>
      </c>
      <c r="P34" s="104" t="s">
        <v>42</v>
      </c>
      <c r="Q34" s="18" t="s">
        <v>40</v>
      </c>
      <c r="R34" s="17">
        <v>2</v>
      </c>
      <c r="S34" s="15">
        <v>200</v>
      </c>
      <c r="T34" s="2">
        <f t="shared" si="8"/>
        <v>400</v>
      </c>
      <c r="U34" s="19">
        <f t="shared" si="14"/>
        <v>0</v>
      </c>
      <c r="V34" s="2">
        <f t="shared" si="9"/>
        <v>0</v>
      </c>
      <c r="W34" s="2">
        <f t="shared" si="10"/>
        <v>0</v>
      </c>
      <c r="X34" s="19">
        <v>0</v>
      </c>
      <c r="Y34" s="2">
        <f t="shared" si="11"/>
        <v>0</v>
      </c>
      <c r="Z34" s="2">
        <f t="shared" si="12"/>
        <v>0</v>
      </c>
      <c r="AA34" s="58">
        <f t="shared" si="13"/>
        <v>0</v>
      </c>
      <c r="AB34" s="76" t="s">
        <v>193</v>
      </c>
    </row>
    <row r="35" spans="1:28" ht="13.95" customHeight="1">
      <c r="A35" s="60" t="s">
        <v>173</v>
      </c>
      <c r="B35" s="17" t="s">
        <v>123</v>
      </c>
      <c r="C35" s="105" t="s">
        <v>118</v>
      </c>
      <c r="D35" s="104" t="s">
        <v>207</v>
      </c>
      <c r="E35" s="41" t="s">
        <v>81</v>
      </c>
      <c r="F35" s="41" t="s">
        <v>102</v>
      </c>
      <c r="G35" s="104" t="s">
        <v>197</v>
      </c>
      <c r="H35" s="17" t="s">
        <v>83</v>
      </c>
      <c r="I35" s="17" t="s">
        <v>84</v>
      </c>
      <c r="J35" s="17" t="s">
        <v>85</v>
      </c>
      <c r="K35" s="17" t="s">
        <v>104</v>
      </c>
      <c r="L35" s="17" t="s">
        <v>108</v>
      </c>
      <c r="M35" s="17" t="s">
        <v>85</v>
      </c>
      <c r="N35" s="17" t="s">
        <v>109</v>
      </c>
      <c r="O35" s="17" t="s">
        <v>109</v>
      </c>
      <c r="P35" s="104" t="s">
        <v>39</v>
      </c>
      <c r="Q35" s="18" t="s">
        <v>40</v>
      </c>
      <c r="R35" s="17">
        <v>2</v>
      </c>
      <c r="S35" s="15">
        <v>200</v>
      </c>
      <c r="T35" s="2">
        <f t="shared" si="8"/>
        <v>400</v>
      </c>
      <c r="U35" s="19">
        <f t="shared" si="14"/>
        <v>0</v>
      </c>
      <c r="V35" s="2">
        <f t="shared" si="9"/>
        <v>0</v>
      </c>
      <c r="W35" s="2">
        <f t="shared" si="10"/>
        <v>0</v>
      </c>
      <c r="X35" s="19">
        <v>0</v>
      </c>
      <c r="Y35" s="2">
        <f t="shared" si="11"/>
        <v>0</v>
      </c>
      <c r="Z35" s="2">
        <f t="shared" si="12"/>
        <v>0</v>
      </c>
      <c r="AA35" s="58">
        <f t="shared" si="13"/>
        <v>0</v>
      </c>
      <c r="AB35" s="76" t="s">
        <v>193</v>
      </c>
    </row>
    <row r="36" spans="1:28" ht="13.95" customHeight="1">
      <c r="A36" s="60" t="s">
        <v>173</v>
      </c>
      <c r="B36" s="17" t="s">
        <v>124</v>
      </c>
      <c r="C36" s="105" t="s">
        <v>118</v>
      </c>
      <c r="D36" s="104" t="s">
        <v>92</v>
      </c>
      <c r="E36" s="41" t="s">
        <v>93</v>
      </c>
      <c r="F36" s="41"/>
      <c r="G36" s="104" t="s">
        <v>55</v>
      </c>
      <c r="H36" s="17"/>
      <c r="I36" s="17" t="s">
        <v>94</v>
      </c>
      <c r="J36" s="17" t="s">
        <v>85</v>
      </c>
      <c r="K36" s="17" t="s">
        <v>86</v>
      </c>
      <c r="L36" s="17" t="s">
        <v>95</v>
      </c>
      <c r="M36" s="17" t="s">
        <v>88</v>
      </c>
      <c r="N36" s="17" t="s">
        <v>95</v>
      </c>
      <c r="O36" s="17" t="s">
        <v>96</v>
      </c>
      <c r="P36" s="104" t="s">
        <v>97</v>
      </c>
      <c r="Q36" s="18" t="s">
        <v>56</v>
      </c>
      <c r="R36" s="17">
        <v>4</v>
      </c>
      <c r="S36" s="15">
        <v>100</v>
      </c>
      <c r="T36" s="2">
        <f t="shared" si="8"/>
        <v>400</v>
      </c>
      <c r="U36" s="19">
        <f t="shared" si="14"/>
        <v>0</v>
      </c>
      <c r="V36" s="2">
        <f t="shared" si="9"/>
        <v>0</v>
      </c>
      <c r="W36" s="2">
        <f t="shared" si="10"/>
        <v>0</v>
      </c>
      <c r="X36" s="19">
        <v>0</v>
      </c>
      <c r="Y36" s="2">
        <f t="shared" si="11"/>
        <v>0</v>
      </c>
      <c r="Z36" s="2">
        <f t="shared" si="12"/>
        <v>0</v>
      </c>
      <c r="AA36" s="58">
        <f t="shared" si="13"/>
        <v>0</v>
      </c>
      <c r="AB36" s="76" t="s">
        <v>190</v>
      </c>
    </row>
    <row r="37" spans="1:28" ht="13.95" customHeight="1">
      <c r="A37" s="60" t="s">
        <v>173</v>
      </c>
      <c r="B37" s="17" t="s">
        <v>155</v>
      </c>
      <c r="C37" s="105" t="s">
        <v>118</v>
      </c>
      <c r="D37" s="104" t="s">
        <v>207</v>
      </c>
      <c r="E37" s="41" t="s">
        <v>81</v>
      </c>
      <c r="F37" s="41" t="s">
        <v>82</v>
      </c>
      <c r="G37" s="104" t="s">
        <v>51</v>
      </c>
      <c r="H37" s="17" t="s">
        <v>83</v>
      </c>
      <c r="I37" s="17" t="s">
        <v>129</v>
      </c>
      <c r="J37" s="17" t="s">
        <v>85</v>
      </c>
      <c r="K37" s="17" t="s">
        <v>104</v>
      </c>
      <c r="L37" s="17" t="s">
        <v>105</v>
      </c>
      <c r="M37" s="17" t="s">
        <v>88</v>
      </c>
      <c r="N37" s="17" t="s">
        <v>106</v>
      </c>
      <c r="O37" s="17" t="s">
        <v>107</v>
      </c>
      <c r="P37" s="104" t="s">
        <v>51</v>
      </c>
      <c r="Q37" s="18" t="s">
        <v>45</v>
      </c>
      <c r="R37" s="17">
        <v>5</v>
      </c>
      <c r="S37" s="15">
        <v>120</v>
      </c>
      <c r="T37" s="2">
        <f t="shared" si="8"/>
        <v>600</v>
      </c>
      <c r="U37" s="19">
        <f t="shared" si="14"/>
        <v>0</v>
      </c>
      <c r="V37" s="2">
        <f t="shared" si="9"/>
        <v>0</v>
      </c>
      <c r="W37" s="2">
        <f t="shared" si="10"/>
        <v>0</v>
      </c>
      <c r="X37" s="19">
        <v>0</v>
      </c>
      <c r="Y37" s="2">
        <f t="shared" si="11"/>
        <v>0</v>
      </c>
      <c r="Z37" s="2">
        <f t="shared" si="12"/>
        <v>0</v>
      </c>
      <c r="AA37" s="58">
        <f t="shared" si="13"/>
        <v>0</v>
      </c>
      <c r="AB37" s="76" t="s">
        <v>191</v>
      </c>
    </row>
    <row r="38" spans="1:28" ht="13.95" customHeight="1">
      <c r="A38" s="60" t="s">
        <v>173</v>
      </c>
      <c r="B38" s="17" t="s">
        <v>156</v>
      </c>
      <c r="C38" s="105" t="s">
        <v>118</v>
      </c>
      <c r="D38" s="104" t="s">
        <v>207</v>
      </c>
      <c r="E38" s="41" t="s">
        <v>81</v>
      </c>
      <c r="F38" s="41" t="s">
        <v>82</v>
      </c>
      <c r="G38" s="104" t="s">
        <v>158</v>
      </c>
      <c r="H38" s="17" t="s">
        <v>83</v>
      </c>
      <c r="I38" s="17" t="s">
        <v>129</v>
      </c>
      <c r="J38" s="17" t="s">
        <v>85</v>
      </c>
      <c r="K38" s="17" t="s">
        <v>104</v>
      </c>
      <c r="L38" s="17" t="s">
        <v>105</v>
      </c>
      <c r="M38" s="17" t="s">
        <v>88</v>
      </c>
      <c r="N38" s="17" t="s">
        <v>106</v>
      </c>
      <c r="O38" s="17" t="s">
        <v>107</v>
      </c>
      <c r="P38" s="104" t="s">
        <v>158</v>
      </c>
      <c r="Q38" s="18" t="s">
        <v>45</v>
      </c>
      <c r="R38" s="17">
        <v>10</v>
      </c>
      <c r="S38" s="15">
        <v>170</v>
      </c>
      <c r="T38" s="2">
        <f t="shared" si="8"/>
        <v>1700</v>
      </c>
      <c r="U38" s="19">
        <f t="shared" si="14"/>
        <v>0</v>
      </c>
      <c r="V38" s="2">
        <f t="shared" si="9"/>
        <v>0</v>
      </c>
      <c r="W38" s="2">
        <f t="shared" si="10"/>
        <v>0</v>
      </c>
      <c r="X38" s="19">
        <v>0</v>
      </c>
      <c r="Y38" s="2">
        <f t="shared" si="11"/>
        <v>0</v>
      </c>
      <c r="Z38" s="2">
        <f t="shared" si="12"/>
        <v>0</v>
      </c>
      <c r="AA38" s="58">
        <f t="shared" si="13"/>
        <v>0</v>
      </c>
      <c r="AB38" s="76" t="s">
        <v>191</v>
      </c>
    </row>
    <row r="39" spans="1:28" ht="13.95" customHeight="1">
      <c r="A39" s="60" t="s">
        <v>173</v>
      </c>
      <c r="B39" s="17" t="s">
        <v>157</v>
      </c>
      <c r="C39" s="105" t="s">
        <v>118</v>
      </c>
      <c r="D39" s="104" t="s">
        <v>207</v>
      </c>
      <c r="E39" s="41" t="s">
        <v>81</v>
      </c>
      <c r="F39" s="41" t="s">
        <v>82</v>
      </c>
      <c r="G39" s="104" t="s">
        <v>159</v>
      </c>
      <c r="H39" s="17" t="s">
        <v>83</v>
      </c>
      <c r="I39" s="17" t="s">
        <v>129</v>
      </c>
      <c r="J39" s="17" t="s">
        <v>85</v>
      </c>
      <c r="K39" s="17" t="s">
        <v>104</v>
      </c>
      <c r="L39" s="17" t="s">
        <v>105</v>
      </c>
      <c r="M39" s="17" t="s">
        <v>88</v>
      </c>
      <c r="N39" s="17" t="s">
        <v>106</v>
      </c>
      <c r="O39" s="17" t="s">
        <v>107</v>
      </c>
      <c r="P39" s="104" t="s">
        <v>159</v>
      </c>
      <c r="Q39" s="18" t="s">
        <v>45</v>
      </c>
      <c r="R39" s="17">
        <v>5</v>
      </c>
      <c r="S39" s="15">
        <v>250</v>
      </c>
      <c r="T39" s="2">
        <f t="shared" si="8"/>
        <v>1250</v>
      </c>
      <c r="U39" s="19">
        <f t="shared" si="14"/>
        <v>0</v>
      </c>
      <c r="V39" s="2">
        <f t="shared" si="9"/>
        <v>0</v>
      </c>
      <c r="W39" s="2">
        <f t="shared" si="10"/>
        <v>0</v>
      </c>
      <c r="X39" s="19">
        <v>0</v>
      </c>
      <c r="Y39" s="2">
        <f t="shared" si="11"/>
        <v>0</v>
      </c>
      <c r="Z39" s="2">
        <f t="shared" si="12"/>
        <v>0</v>
      </c>
      <c r="AA39" s="58">
        <f t="shared" si="13"/>
        <v>0</v>
      </c>
      <c r="AB39" s="76" t="s">
        <v>191</v>
      </c>
    </row>
    <row r="40" spans="1:28" ht="13.95" customHeight="1">
      <c r="A40" s="55" t="s">
        <v>177</v>
      </c>
      <c r="B40" s="63" t="s">
        <v>216</v>
      </c>
      <c r="C40" s="63"/>
      <c r="D40" s="12"/>
      <c r="E40" s="40"/>
      <c r="F40" s="40"/>
      <c r="G40" s="12"/>
      <c r="H40" s="12"/>
      <c r="I40" s="12"/>
      <c r="J40" s="12"/>
      <c r="K40" s="12"/>
      <c r="L40" s="12"/>
      <c r="M40" s="12"/>
      <c r="N40" s="12"/>
      <c r="O40" s="12"/>
      <c r="P40" s="13"/>
      <c r="Q40" s="14"/>
      <c r="R40" s="13"/>
      <c r="S40" s="95"/>
      <c r="T40" s="13"/>
      <c r="U40" s="13"/>
      <c r="V40" s="13"/>
      <c r="W40" s="13"/>
      <c r="X40" s="13"/>
      <c r="Y40" s="13"/>
      <c r="Z40" s="13"/>
      <c r="AA40" s="56"/>
      <c r="AB40" s="76"/>
    </row>
    <row r="41" spans="1:28" ht="13.95" customHeight="1">
      <c r="A41" s="57" t="s">
        <v>177</v>
      </c>
      <c r="B41" s="17" t="s">
        <v>161</v>
      </c>
      <c r="C41" s="104" t="s">
        <v>160</v>
      </c>
      <c r="D41" s="104" t="s">
        <v>207</v>
      </c>
      <c r="E41" s="41" t="s">
        <v>81</v>
      </c>
      <c r="F41" s="41" t="s">
        <v>82</v>
      </c>
      <c r="G41" s="104" t="s">
        <v>58</v>
      </c>
      <c r="H41" s="17" t="s">
        <v>83</v>
      </c>
      <c r="I41" s="17" t="s">
        <v>129</v>
      </c>
      <c r="J41" s="17" t="s">
        <v>85</v>
      </c>
      <c r="K41" s="17" t="s">
        <v>104</v>
      </c>
      <c r="L41" s="17" t="s">
        <v>105</v>
      </c>
      <c r="M41" s="17" t="s">
        <v>88</v>
      </c>
      <c r="N41" s="17" t="s">
        <v>106</v>
      </c>
      <c r="O41" s="17" t="s">
        <v>107</v>
      </c>
      <c r="P41" s="104" t="s">
        <v>58</v>
      </c>
      <c r="Q41" s="18" t="s">
        <v>45</v>
      </c>
      <c r="R41" s="17">
        <v>1</v>
      </c>
      <c r="S41" s="15">
        <v>150</v>
      </c>
      <c r="T41" s="2">
        <f>R41*S41</f>
        <v>150</v>
      </c>
      <c r="U41" s="19">
        <f t="shared" ref="U41:U44" si="15">$U$40</f>
        <v>0</v>
      </c>
      <c r="V41" s="2">
        <f>U41*T41</f>
        <v>0</v>
      </c>
      <c r="W41" s="2">
        <f>R41*U41*2</f>
        <v>0</v>
      </c>
      <c r="X41" s="19">
        <v>0</v>
      </c>
      <c r="Y41" s="2">
        <f>X41*W41/1000</f>
        <v>0</v>
      </c>
      <c r="Z41" s="2">
        <f>U41*X41*2</f>
        <v>0</v>
      </c>
      <c r="AA41" s="58">
        <f>SUM(V41+Y41)</f>
        <v>0</v>
      </c>
      <c r="AB41" s="76" t="s">
        <v>191</v>
      </c>
    </row>
    <row r="42" spans="1:28" ht="13.95" customHeight="1">
      <c r="A42" s="57" t="s">
        <v>177</v>
      </c>
      <c r="B42" s="17" t="s">
        <v>131</v>
      </c>
      <c r="C42" s="104" t="s">
        <v>160</v>
      </c>
      <c r="D42" s="104" t="s">
        <v>80</v>
      </c>
      <c r="E42" s="41" t="s">
        <v>81</v>
      </c>
      <c r="F42" s="41" t="s">
        <v>82</v>
      </c>
      <c r="G42" s="104" t="s">
        <v>162</v>
      </c>
      <c r="H42" s="17" t="s">
        <v>83</v>
      </c>
      <c r="I42" s="17" t="s">
        <v>84</v>
      </c>
      <c r="J42" s="17" t="s">
        <v>85</v>
      </c>
      <c r="K42" s="17" t="s">
        <v>163</v>
      </c>
      <c r="L42" s="17" t="s">
        <v>164</v>
      </c>
      <c r="M42" s="17" t="s">
        <v>88</v>
      </c>
      <c r="N42" s="17" t="s">
        <v>166</v>
      </c>
      <c r="O42" s="17" t="s">
        <v>107</v>
      </c>
      <c r="P42" s="104" t="s">
        <v>43</v>
      </c>
      <c r="Q42" s="18" t="s">
        <v>165</v>
      </c>
      <c r="R42" s="17">
        <v>4</v>
      </c>
      <c r="S42" s="15">
        <v>80</v>
      </c>
      <c r="T42" s="2">
        <f>R42*S42</f>
        <v>320</v>
      </c>
      <c r="U42" s="19">
        <f t="shared" si="15"/>
        <v>0</v>
      </c>
      <c r="V42" s="2">
        <f>U42*T42</f>
        <v>0</v>
      </c>
      <c r="W42" s="2">
        <f>R42*U42*2</f>
        <v>0</v>
      </c>
      <c r="X42" s="19">
        <v>0</v>
      </c>
      <c r="Y42" s="2">
        <f>X42*W42/1000</f>
        <v>0</v>
      </c>
      <c r="Z42" s="2">
        <f>U42*X42*2</f>
        <v>0</v>
      </c>
      <c r="AA42" s="58">
        <f>SUM(V42+Y42)</f>
        <v>0</v>
      </c>
      <c r="AB42" s="76" t="s">
        <v>189</v>
      </c>
    </row>
    <row r="43" spans="1:28" ht="13.95" customHeight="1">
      <c r="A43" s="57" t="s">
        <v>177</v>
      </c>
      <c r="B43" s="17" t="s">
        <v>124</v>
      </c>
      <c r="C43" s="104" t="s">
        <v>160</v>
      </c>
      <c r="D43" s="104" t="s">
        <v>92</v>
      </c>
      <c r="E43" s="41" t="s">
        <v>93</v>
      </c>
      <c r="F43" s="41"/>
      <c r="G43" s="104" t="s">
        <v>55</v>
      </c>
      <c r="H43" s="17"/>
      <c r="I43" s="17" t="s">
        <v>94</v>
      </c>
      <c r="J43" s="17" t="s">
        <v>85</v>
      </c>
      <c r="K43" s="17" t="s">
        <v>86</v>
      </c>
      <c r="L43" s="17" t="s">
        <v>95</v>
      </c>
      <c r="M43" s="17" t="s">
        <v>88</v>
      </c>
      <c r="N43" s="17" t="s">
        <v>95</v>
      </c>
      <c r="O43" s="17" t="s">
        <v>96</v>
      </c>
      <c r="P43" s="104" t="s">
        <v>97</v>
      </c>
      <c r="Q43" s="18" t="s">
        <v>56</v>
      </c>
      <c r="R43" s="17">
        <v>2</v>
      </c>
      <c r="S43" s="15">
        <v>100</v>
      </c>
      <c r="T43" s="2">
        <f>R43*S43</f>
        <v>200</v>
      </c>
      <c r="U43" s="19">
        <f t="shared" si="15"/>
        <v>0</v>
      </c>
      <c r="V43" s="2">
        <f>U43*T43</f>
        <v>0</v>
      </c>
      <c r="W43" s="2">
        <f>R43*U43*2</f>
        <v>0</v>
      </c>
      <c r="X43" s="19">
        <v>0</v>
      </c>
      <c r="Y43" s="2">
        <f>X43*W43/1000</f>
        <v>0</v>
      </c>
      <c r="Z43" s="2">
        <f>U43*X43*2</f>
        <v>0</v>
      </c>
      <c r="AA43" s="58">
        <f>SUM(V43+Y43)</f>
        <v>0</v>
      </c>
      <c r="AB43" s="76" t="s">
        <v>190</v>
      </c>
    </row>
    <row r="44" spans="1:28" ht="13.95" customHeight="1">
      <c r="A44" s="57" t="s">
        <v>177</v>
      </c>
      <c r="B44" s="17" t="s">
        <v>112</v>
      </c>
      <c r="C44" s="104" t="s">
        <v>160</v>
      </c>
      <c r="D44" s="104" t="s">
        <v>92</v>
      </c>
      <c r="E44" s="41" t="s">
        <v>81</v>
      </c>
      <c r="F44" s="41" t="s">
        <v>113</v>
      </c>
      <c r="G44" s="104" t="s">
        <v>36</v>
      </c>
      <c r="H44" s="17"/>
      <c r="I44" s="17" t="s">
        <v>84</v>
      </c>
      <c r="J44" s="17" t="s">
        <v>85</v>
      </c>
      <c r="K44" s="17" t="s">
        <v>86</v>
      </c>
      <c r="L44" s="17" t="s">
        <v>95</v>
      </c>
      <c r="M44" s="17" t="s">
        <v>88</v>
      </c>
      <c r="N44" s="17" t="s">
        <v>114</v>
      </c>
      <c r="O44" s="17" t="s">
        <v>115</v>
      </c>
      <c r="P44" s="104" t="s">
        <v>116</v>
      </c>
      <c r="Q44" s="18" t="s">
        <v>37</v>
      </c>
      <c r="R44" s="17">
        <v>4</v>
      </c>
      <c r="S44" s="15">
        <v>80</v>
      </c>
      <c r="T44" s="2">
        <f>R44*S44</f>
        <v>320</v>
      </c>
      <c r="U44" s="19">
        <f t="shared" si="15"/>
        <v>0</v>
      </c>
      <c r="V44" s="2">
        <f>U44*T44</f>
        <v>0</v>
      </c>
      <c r="W44" s="2">
        <f>R44*U44*2</f>
        <v>0</v>
      </c>
      <c r="X44" s="19">
        <v>0</v>
      </c>
      <c r="Y44" s="2">
        <f>X44*W44/1000</f>
        <v>0</v>
      </c>
      <c r="Z44" s="2">
        <f>U44*X44*2</f>
        <v>0</v>
      </c>
      <c r="AA44" s="58">
        <f>SUM(V44+Y44)</f>
        <v>0</v>
      </c>
      <c r="AB44" s="76" t="s">
        <v>192</v>
      </c>
    </row>
    <row r="45" spans="1:28" ht="13.95" customHeight="1">
      <c r="A45" s="55" t="s">
        <v>177</v>
      </c>
      <c r="B45" s="63" t="s">
        <v>239</v>
      </c>
      <c r="C45" s="63"/>
      <c r="D45" s="12"/>
      <c r="E45" s="40"/>
      <c r="F45" s="40"/>
      <c r="G45" s="12"/>
      <c r="H45" s="12"/>
      <c r="I45" s="12"/>
      <c r="J45" s="12"/>
      <c r="K45" s="12"/>
      <c r="L45" s="12"/>
      <c r="M45" s="12"/>
      <c r="N45" s="12"/>
      <c r="O45" s="12"/>
      <c r="P45" s="13"/>
      <c r="Q45" s="14"/>
      <c r="R45" s="13"/>
      <c r="S45" s="95"/>
      <c r="T45" s="13"/>
      <c r="U45" s="13"/>
      <c r="V45" s="13"/>
      <c r="W45" s="13"/>
      <c r="X45" s="13"/>
      <c r="Y45" s="13"/>
      <c r="Z45" s="13"/>
      <c r="AA45" s="56"/>
      <c r="AB45" s="76"/>
    </row>
    <row r="46" spans="1:28" ht="13.95" customHeight="1">
      <c r="A46" s="57" t="s">
        <v>177</v>
      </c>
      <c r="B46" s="17" t="s">
        <v>161</v>
      </c>
      <c r="C46" s="104" t="s">
        <v>160</v>
      </c>
      <c r="D46" s="104" t="s">
        <v>207</v>
      </c>
      <c r="E46" s="41" t="s">
        <v>81</v>
      </c>
      <c r="F46" s="41" t="s">
        <v>82</v>
      </c>
      <c r="G46" s="104" t="s">
        <v>58</v>
      </c>
      <c r="H46" s="17" t="s">
        <v>83</v>
      </c>
      <c r="I46" s="17" t="s">
        <v>129</v>
      </c>
      <c r="J46" s="17" t="s">
        <v>85</v>
      </c>
      <c r="K46" s="17" t="s">
        <v>104</v>
      </c>
      <c r="L46" s="17" t="s">
        <v>105</v>
      </c>
      <c r="M46" s="17" t="s">
        <v>88</v>
      </c>
      <c r="N46" s="17" t="s">
        <v>106</v>
      </c>
      <c r="O46" s="17" t="s">
        <v>107</v>
      </c>
      <c r="P46" s="104" t="s">
        <v>58</v>
      </c>
      <c r="Q46" s="18" t="s">
        <v>45</v>
      </c>
      <c r="R46" s="17">
        <v>1</v>
      </c>
      <c r="S46" s="15">
        <v>150</v>
      </c>
      <c r="T46" s="2">
        <f>R46*S46</f>
        <v>150</v>
      </c>
      <c r="U46" s="19">
        <f>$U$45</f>
        <v>0</v>
      </c>
      <c r="V46" s="2">
        <f>U46*T46</f>
        <v>0</v>
      </c>
      <c r="W46" s="2">
        <f>R46*U46*2</f>
        <v>0</v>
      </c>
      <c r="X46" s="19">
        <v>0</v>
      </c>
      <c r="Y46" s="2">
        <f>X46*W46/1000</f>
        <v>0</v>
      </c>
      <c r="Z46" s="2">
        <f>U46*X46*2</f>
        <v>0</v>
      </c>
      <c r="AA46" s="58">
        <f>SUM(V46+Y46)</f>
        <v>0</v>
      </c>
      <c r="AB46" s="76" t="s">
        <v>191</v>
      </c>
    </row>
    <row r="47" spans="1:28" ht="13.95" customHeight="1">
      <c r="A47" s="57" t="s">
        <v>177</v>
      </c>
      <c r="B47" s="17" t="s">
        <v>131</v>
      </c>
      <c r="C47" s="104" t="s">
        <v>160</v>
      </c>
      <c r="D47" s="104" t="s">
        <v>80</v>
      </c>
      <c r="E47" s="41" t="s">
        <v>81</v>
      </c>
      <c r="F47" s="41" t="s">
        <v>82</v>
      </c>
      <c r="G47" s="104" t="s">
        <v>162</v>
      </c>
      <c r="H47" s="17" t="s">
        <v>83</v>
      </c>
      <c r="I47" s="17" t="s">
        <v>84</v>
      </c>
      <c r="J47" s="17" t="s">
        <v>85</v>
      </c>
      <c r="K47" s="17" t="s">
        <v>163</v>
      </c>
      <c r="L47" s="17" t="s">
        <v>164</v>
      </c>
      <c r="M47" s="17" t="s">
        <v>88</v>
      </c>
      <c r="N47" s="17" t="s">
        <v>166</v>
      </c>
      <c r="O47" s="17" t="s">
        <v>107</v>
      </c>
      <c r="P47" s="104" t="s">
        <v>43</v>
      </c>
      <c r="Q47" s="18" t="s">
        <v>165</v>
      </c>
      <c r="R47" s="17">
        <v>4</v>
      </c>
      <c r="S47" s="15">
        <v>80</v>
      </c>
      <c r="T47" s="2">
        <f>R47*S47</f>
        <v>320</v>
      </c>
      <c r="U47" s="19">
        <f t="shared" ref="U47:U49" si="16">$U$45</f>
        <v>0</v>
      </c>
      <c r="V47" s="2">
        <f>U47*T47</f>
        <v>0</v>
      </c>
      <c r="W47" s="2">
        <f>R47*U47*2</f>
        <v>0</v>
      </c>
      <c r="X47" s="19">
        <v>0</v>
      </c>
      <c r="Y47" s="2">
        <f>X47*W47/1000</f>
        <v>0</v>
      </c>
      <c r="Z47" s="2">
        <f>U47*X47*2</f>
        <v>0</v>
      </c>
      <c r="AA47" s="58">
        <f>SUM(V47+Y47)</f>
        <v>0</v>
      </c>
      <c r="AB47" s="76" t="s">
        <v>189</v>
      </c>
    </row>
    <row r="48" spans="1:28" ht="13.95" customHeight="1">
      <c r="A48" s="57" t="s">
        <v>177</v>
      </c>
      <c r="B48" s="17" t="s">
        <v>124</v>
      </c>
      <c r="C48" s="104" t="s">
        <v>160</v>
      </c>
      <c r="D48" s="104" t="s">
        <v>92</v>
      </c>
      <c r="E48" s="41" t="s">
        <v>93</v>
      </c>
      <c r="F48" s="41"/>
      <c r="G48" s="104" t="s">
        <v>55</v>
      </c>
      <c r="H48" s="17"/>
      <c r="I48" s="17" t="s">
        <v>94</v>
      </c>
      <c r="J48" s="17" t="s">
        <v>85</v>
      </c>
      <c r="K48" s="17" t="s">
        <v>86</v>
      </c>
      <c r="L48" s="17" t="s">
        <v>95</v>
      </c>
      <c r="M48" s="17" t="s">
        <v>88</v>
      </c>
      <c r="N48" s="17" t="s">
        <v>95</v>
      </c>
      <c r="O48" s="17" t="s">
        <v>96</v>
      </c>
      <c r="P48" s="104" t="s">
        <v>97</v>
      </c>
      <c r="Q48" s="18" t="s">
        <v>56</v>
      </c>
      <c r="R48" s="17">
        <v>2</v>
      </c>
      <c r="S48" s="15">
        <v>100</v>
      </c>
      <c r="T48" s="2">
        <f>R48*S48</f>
        <v>200</v>
      </c>
      <c r="U48" s="19">
        <f t="shared" si="16"/>
        <v>0</v>
      </c>
      <c r="V48" s="2">
        <f>U48*T48</f>
        <v>0</v>
      </c>
      <c r="W48" s="2">
        <f>R48*U48*2</f>
        <v>0</v>
      </c>
      <c r="X48" s="19">
        <v>0</v>
      </c>
      <c r="Y48" s="2">
        <f>X48*W48/1000</f>
        <v>0</v>
      </c>
      <c r="Z48" s="2">
        <f>U48*X48*2</f>
        <v>0</v>
      </c>
      <c r="AA48" s="58">
        <f>SUM(V48+Y48)</f>
        <v>0</v>
      </c>
      <c r="AB48" s="76" t="s">
        <v>190</v>
      </c>
    </row>
    <row r="49" spans="1:28" ht="13.95" customHeight="1">
      <c r="A49" s="57" t="s">
        <v>177</v>
      </c>
      <c r="B49" s="17" t="s">
        <v>112</v>
      </c>
      <c r="C49" s="104" t="s">
        <v>160</v>
      </c>
      <c r="D49" s="104" t="s">
        <v>92</v>
      </c>
      <c r="E49" s="41" t="s">
        <v>81</v>
      </c>
      <c r="F49" s="41" t="s">
        <v>113</v>
      </c>
      <c r="G49" s="104" t="s">
        <v>36</v>
      </c>
      <c r="H49" s="17"/>
      <c r="I49" s="17" t="s">
        <v>84</v>
      </c>
      <c r="J49" s="17" t="s">
        <v>85</v>
      </c>
      <c r="K49" s="17" t="s">
        <v>86</v>
      </c>
      <c r="L49" s="17" t="s">
        <v>95</v>
      </c>
      <c r="M49" s="17" t="s">
        <v>88</v>
      </c>
      <c r="N49" s="17" t="s">
        <v>114</v>
      </c>
      <c r="O49" s="17" t="s">
        <v>115</v>
      </c>
      <c r="P49" s="104" t="s">
        <v>116</v>
      </c>
      <c r="Q49" s="18" t="s">
        <v>37</v>
      </c>
      <c r="R49" s="17">
        <v>4</v>
      </c>
      <c r="S49" s="15">
        <v>80</v>
      </c>
      <c r="T49" s="2">
        <f>R49*S49</f>
        <v>320</v>
      </c>
      <c r="U49" s="19">
        <f t="shared" si="16"/>
        <v>0</v>
      </c>
      <c r="V49" s="2">
        <f>U49*T49</f>
        <v>0</v>
      </c>
      <c r="W49" s="2">
        <f>R49*U49*2</f>
        <v>0</v>
      </c>
      <c r="X49" s="19">
        <v>0</v>
      </c>
      <c r="Y49" s="2">
        <f>X49*W49/1000</f>
        <v>0</v>
      </c>
      <c r="Z49" s="2">
        <f>U49*X49*2</f>
        <v>0</v>
      </c>
      <c r="AA49" s="58">
        <f>SUM(V49+Y49)</f>
        <v>0</v>
      </c>
      <c r="AB49" s="76" t="s">
        <v>192</v>
      </c>
    </row>
    <row r="50" spans="1:28" ht="13.95" customHeight="1">
      <c r="A50" s="55" t="s">
        <v>174</v>
      </c>
      <c r="B50" s="63" t="s">
        <v>213</v>
      </c>
      <c r="C50" s="63"/>
      <c r="D50" s="12"/>
      <c r="E50" s="40"/>
      <c r="F50" s="40"/>
      <c r="G50" s="12"/>
      <c r="H50" s="12"/>
      <c r="I50" s="12"/>
      <c r="J50" s="12"/>
      <c r="K50" s="12"/>
      <c r="L50" s="12"/>
      <c r="M50" s="12"/>
      <c r="N50" s="12"/>
      <c r="O50" s="12"/>
      <c r="P50" s="13"/>
      <c r="Q50" s="14"/>
      <c r="R50" s="13"/>
      <c r="S50" s="95"/>
      <c r="T50" s="13"/>
      <c r="U50" s="13"/>
      <c r="V50" s="13"/>
      <c r="W50" s="13"/>
      <c r="X50" s="13"/>
      <c r="Y50" s="13"/>
      <c r="Z50" s="13"/>
      <c r="AA50" s="56"/>
      <c r="AB50" s="76" t="s">
        <v>191</v>
      </c>
    </row>
    <row r="51" spans="1:28" ht="13.95" customHeight="1">
      <c r="A51" s="57" t="s">
        <v>174</v>
      </c>
      <c r="B51" s="17" t="s">
        <v>135</v>
      </c>
      <c r="C51" s="104" t="s">
        <v>133</v>
      </c>
      <c r="D51" s="104" t="s">
        <v>207</v>
      </c>
      <c r="E51" s="41" t="s">
        <v>81</v>
      </c>
      <c r="F51" s="41" t="s">
        <v>82</v>
      </c>
      <c r="G51" s="104" t="s">
        <v>49</v>
      </c>
      <c r="H51" s="17" t="s">
        <v>83</v>
      </c>
      <c r="I51" s="17" t="s">
        <v>129</v>
      </c>
      <c r="J51" s="17" t="s">
        <v>85</v>
      </c>
      <c r="K51" s="17" t="s">
        <v>104</v>
      </c>
      <c r="L51" s="17" t="s">
        <v>105</v>
      </c>
      <c r="M51" s="17" t="s">
        <v>88</v>
      </c>
      <c r="N51" s="17" t="s">
        <v>106</v>
      </c>
      <c r="O51" s="17" t="s">
        <v>107</v>
      </c>
      <c r="P51" s="104" t="s">
        <v>49</v>
      </c>
      <c r="Q51" s="18" t="s">
        <v>45</v>
      </c>
      <c r="R51" s="17">
        <v>2</v>
      </c>
      <c r="S51" s="15">
        <v>180</v>
      </c>
      <c r="T51" s="2">
        <f>R51*S51</f>
        <v>360</v>
      </c>
      <c r="U51" s="19">
        <f>$U$50</f>
        <v>0</v>
      </c>
      <c r="V51" s="2">
        <f>U51*T51</f>
        <v>0</v>
      </c>
      <c r="W51" s="2">
        <f>R51*U51*2</f>
        <v>0</v>
      </c>
      <c r="X51" s="19">
        <v>0</v>
      </c>
      <c r="Y51" s="2">
        <f>X51*W51/1000</f>
        <v>0</v>
      </c>
      <c r="Z51" s="2">
        <f>U51*X51*2</f>
        <v>0</v>
      </c>
      <c r="AA51" s="58">
        <f>SUM(V51+Y51)</f>
        <v>0</v>
      </c>
      <c r="AB51" s="76" t="s">
        <v>191</v>
      </c>
    </row>
    <row r="52" spans="1:28" ht="13.95" customHeight="1">
      <c r="A52" s="57" t="s">
        <v>174</v>
      </c>
      <c r="B52" s="17" t="s">
        <v>123</v>
      </c>
      <c r="C52" s="104" t="s">
        <v>133</v>
      </c>
      <c r="D52" s="104" t="s">
        <v>207</v>
      </c>
      <c r="E52" s="41" t="s">
        <v>81</v>
      </c>
      <c r="F52" s="41" t="s">
        <v>102</v>
      </c>
      <c r="G52" s="104" t="s">
        <v>196</v>
      </c>
      <c r="H52" s="17" t="s">
        <v>83</v>
      </c>
      <c r="I52" s="17" t="s">
        <v>84</v>
      </c>
      <c r="J52" s="17" t="s">
        <v>85</v>
      </c>
      <c r="K52" s="17" t="s">
        <v>104</v>
      </c>
      <c r="L52" s="17" t="s">
        <v>108</v>
      </c>
      <c r="M52" s="17" t="s">
        <v>85</v>
      </c>
      <c r="N52" s="17" t="s">
        <v>109</v>
      </c>
      <c r="O52" s="17" t="s">
        <v>109</v>
      </c>
      <c r="P52" s="104" t="s">
        <v>41</v>
      </c>
      <c r="Q52" s="18" t="s">
        <v>40</v>
      </c>
      <c r="R52" s="17">
        <v>2</v>
      </c>
      <c r="S52" s="15">
        <v>180</v>
      </c>
      <c r="T52" s="2">
        <f>R52*S52</f>
        <v>360</v>
      </c>
      <c r="U52" s="19">
        <f t="shared" ref="U52:U53" si="17">$U$50</f>
        <v>0</v>
      </c>
      <c r="V52" s="2">
        <f>U52*T52</f>
        <v>0</v>
      </c>
      <c r="W52" s="2">
        <f>R52*U52*2</f>
        <v>0</v>
      </c>
      <c r="X52" s="19"/>
      <c r="Y52" s="2"/>
      <c r="Z52" s="2"/>
      <c r="AA52" s="58">
        <f>SUM(V52+Y52)</f>
        <v>0</v>
      </c>
      <c r="AB52" s="76" t="s">
        <v>193</v>
      </c>
    </row>
    <row r="53" spans="1:28" ht="13.95" customHeight="1">
      <c r="A53" s="57" t="s">
        <v>174</v>
      </c>
      <c r="B53" s="17" t="s">
        <v>124</v>
      </c>
      <c r="C53" s="104" t="s">
        <v>133</v>
      </c>
      <c r="D53" s="104" t="s">
        <v>92</v>
      </c>
      <c r="E53" s="41" t="s">
        <v>93</v>
      </c>
      <c r="F53" s="41"/>
      <c r="G53" s="104" t="s">
        <v>55</v>
      </c>
      <c r="H53" s="17"/>
      <c r="I53" s="17" t="s">
        <v>94</v>
      </c>
      <c r="J53" s="17" t="s">
        <v>85</v>
      </c>
      <c r="K53" s="17" t="s">
        <v>86</v>
      </c>
      <c r="L53" s="17" t="s">
        <v>95</v>
      </c>
      <c r="M53" s="17" t="s">
        <v>88</v>
      </c>
      <c r="N53" s="17" t="s">
        <v>95</v>
      </c>
      <c r="O53" s="17" t="s">
        <v>96</v>
      </c>
      <c r="P53" s="104" t="s">
        <v>97</v>
      </c>
      <c r="Q53" s="18" t="s">
        <v>56</v>
      </c>
      <c r="R53" s="17">
        <v>2</v>
      </c>
      <c r="S53" s="15">
        <v>180</v>
      </c>
      <c r="T53" s="2">
        <f>R53*S53</f>
        <v>360</v>
      </c>
      <c r="U53" s="19">
        <f t="shared" si="17"/>
        <v>0</v>
      </c>
      <c r="V53" s="2">
        <f>U53*T53</f>
        <v>0</v>
      </c>
      <c r="W53" s="2">
        <f>R53*U53*2</f>
        <v>0</v>
      </c>
      <c r="X53" s="19">
        <v>0</v>
      </c>
      <c r="Y53" s="2">
        <f>X53*W53/1000</f>
        <v>0</v>
      </c>
      <c r="Z53" s="2">
        <f>U53*X53*2</f>
        <v>0</v>
      </c>
      <c r="AA53" s="58">
        <f>SUM(V53+Y53)</f>
        <v>0</v>
      </c>
      <c r="AB53" s="76" t="s">
        <v>190</v>
      </c>
    </row>
    <row r="54" spans="1:28" ht="13.95" customHeight="1">
      <c r="A54" s="55" t="s">
        <v>174</v>
      </c>
      <c r="B54" s="63" t="s">
        <v>214</v>
      </c>
      <c r="C54" s="63"/>
      <c r="D54" s="12"/>
      <c r="E54" s="40"/>
      <c r="F54" s="40"/>
      <c r="G54" s="12"/>
      <c r="H54" s="12"/>
      <c r="I54" s="12"/>
      <c r="J54" s="12"/>
      <c r="K54" s="12"/>
      <c r="L54" s="12"/>
      <c r="M54" s="12"/>
      <c r="N54" s="12"/>
      <c r="O54" s="12"/>
      <c r="P54" s="13"/>
      <c r="Q54" s="14"/>
      <c r="R54" s="13"/>
      <c r="S54" s="95"/>
      <c r="T54" s="13"/>
      <c r="U54" s="13"/>
      <c r="V54" s="13"/>
      <c r="W54" s="13"/>
      <c r="X54" s="13"/>
      <c r="Y54" s="13"/>
      <c r="Z54" s="13"/>
      <c r="AA54" s="56"/>
      <c r="AB54" s="76" t="s">
        <v>191</v>
      </c>
    </row>
    <row r="55" spans="1:28" ht="13.95" customHeight="1">
      <c r="A55" s="57" t="s">
        <v>174</v>
      </c>
      <c r="B55" s="17" t="s">
        <v>135</v>
      </c>
      <c r="C55" s="104" t="s">
        <v>133</v>
      </c>
      <c r="D55" s="104" t="s">
        <v>207</v>
      </c>
      <c r="E55" s="41" t="s">
        <v>81</v>
      </c>
      <c r="F55" s="41" t="s">
        <v>82</v>
      </c>
      <c r="G55" s="104" t="s">
        <v>49</v>
      </c>
      <c r="H55" s="17" t="s">
        <v>83</v>
      </c>
      <c r="I55" s="17" t="s">
        <v>129</v>
      </c>
      <c r="J55" s="17" t="s">
        <v>85</v>
      </c>
      <c r="K55" s="17" t="s">
        <v>104</v>
      </c>
      <c r="L55" s="17" t="s">
        <v>105</v>
      </c>
      <c r="M55" s="17" t="s">
        <v>88</v>
      </c>
      <c r="N55" s="17" t="s">
        <v>106</v>
      </c>
      <c r="O55" s="17" t="s">
        <v>107</v>
      </c>
      <c r="P55" s="104" t="s">
        <v>49</v>
      </c>
      <c r="Q55" s="18" t="s">
        <v>45</v>
      </c>
      <c r="R55" s="17">
        <v>2</v>
      </c>
      <c r="S55" s="15">
        <v>180</v>
      </c>
      <c r="T55" s="2">
        <f>R55*S55</f>
        <v>360</v>
      </c>
      <c r="U55" s="19">
        <f t="shared" ref="U55:U57" si="18">$U$54</f>
        <v>0</v>
      </c>
      <c r="V55" s="2">
        <f>U55*T55</f>
        <v>0</v>
      </c>
      <c r="W55" s="2">
        <f>R55*U55*2</f>
        <v>0</v>
      </c>
      <c r="X55" s="19">
        <v>0</v>
      </c>
      <c r="Y55" s="2">
        <f>X55*W55/1000</f>
        <v>0</v>
      </c>
      <c r="Z55" s="2">
        <f>U55*X55*2</f>
        <v>0</v>
      </c>
      <c r="AA55" s="58">
        <f>SUM(V55+Y55)</f>
        <v>0</v>
      </c>
      <c r="AB55" s="76" t="s">
        <v>191</v>
      </c>
    </row>
    <row r="56" spans="1:28" ht="13.95" customHeight="1">
      <c r="A56" s="57" t="s">
        <v>174</v>
      </c>
      <c r="B56" s="17" t="s">
        <v>123</v>
      </c>
      <c r="C56" s="104" t="s">
        <v>133</v>
      </c>
      <c r="D56" s="104" t="s">
        <v>207</v>
      </c>
      <c r="E56" s="41" t="s">
        <v>81</v>
      </c>
      <c r="F56" s="41" t="s">
        <v>102</v>
      </c>
      <c r="G56" s="104" t="s">
        <v>196</v>
      </c>
      <c r="H56" s="17" t="s">
        <v>83</v>
      </c>
      <c r="I56" s="17" t="s">
        <v>84</v>
      </c>
      <c r="J56" s="17" t="s">
        <v>85</v>
      </c>
      <c r="K56" s="17" t="s">
        <v>104</v>
      </c>
      <c r="L56" s="17" t="s">
        <v>108</v>
      </c>
      <c r="M56" s="17" t="s">
        <v>85</v>
      </c>
      <c r="N56" s="17" t="s">
        <v>109</v>
      </c>
      <c r="O56" s="17" t="s">
        <v>109</v>
      </c>
      <c r="P56" s="104" t="s">
        <v>41</v>
      </c>
      <c r="Q56" s="18" t="s">
        <v>40</v>
      </c>
      <c r="R56" s="17">
        <v>2</v>
      </c>
      <c r="S56" s="15">
        <v>180</v>
      </c>
      <c r="T56" s="2">
        <f>R56*S56</f>
        <v>360</v>
      </c>
      <c r="U56" s="19">
        <f t="shared" si="18"/>
        <v>0</v>
      </c>
      <c r="V56" s="2">
        <f>U56*T56</f>
        <v>0</v>
      </c>
      <c r="W56" s="2">
        <f>R56*U56*2</f>
        <v>0</v>
      </c>
      <c r="X56" s="19"/>
      <c r="Y56" s="2"/>
      <c r="Z56" s="2"/>
      <c r="AA56" s="58">
        <f>SUM(V56+Y56)</f>
        <v>0</v>
      </c>
      <c r="AB56" s="76" t="s">
        <v>193</v>
      </c>
    </row>
    <row r="57" spans="1:28" ht="13.95" customHeight="1">
      <c r="A57" s="57" t="s">
        <v>174</v>
      </c>
      <c r="B57" s="17" t="s">
        <v>124</v>
      </c>
      <c r="C57" s="104" t="s">
        <v>133</v>
      </c>
      <c r="D57" s="104" t="s">
        <v>92</v>
      </c>
      <c r="E57" s="41" t="s">
        <v>93</v>
      </c>
      <c r="F57" s="41"/>
      <c r="G57" s="104" t="s">
        <v>55</v>
      </c>
      <c r="H57" s="17"/>
      <c r="I57" s="17" t="s">
        <v>94</v>
      </c>
      <c r="J57" s="17" t="s">
        <v>85</v>
      </c>
      <c r="K57" s="17" t="s">
        <v>86</v>
      </c>
      <c r="L57" s="17" t="s">
        <v>95</v>
      </c>
      <c r="M57" s="17" t="s">
        <v>88</v>
      </c>
      <c r="N57" s="17" t="s">
        <v>95</v>
      </c>
      <c r="O57" s="17" t="s">
        <v>96</v>
      </c>
      <c r="P57" s="104" t="s">
        <v>97</v>
      </c>
      <c r="Q57" s="18" t="s">
        <v>56</v>
      </c>
      <c r="R57" s="17">
        <v>2</v>
      </c>
      <c r="S57" s="15">
        <v>180</v>
      </c>
      <c r="T57" s="2">
        <f>R57*S57</f>
        <v>360</v>
      </c>
      <c r="U57" s="19">
        <f t="shared" si="18"/>
        <v>0</v>
      </c>
      <c r="V57" s="2">
        <f>U57*T57</f>
        <v>0</v>
      </c>
      <c r="W57" s="2">
        <f>R57*U57*2</f>
        <v>0</v>
      </c>
      <c r="X57" s="19">
        <v>0</v>
      </c>
      <c r="Y57" s="2">
        <f>X57*W57/1000</f>
        <v>0</v>
      </c>
      <c r="Z57" s="2">
        <f>U57*X57*2</f>
        <v>0</v>
      </c>
      <c r="AA57" s="58">
        <f>SUM(V57+Y57)</f>
        <v>0</v>
      </c>
      <c r="AB57" s="76" t="s">
        <v>190</v>
      </c>
    </row>
    <row r="58" spans="1:28" ht="13.95" customHeight="1">
      <c r="A58" s="55" t="s">
        <v>175</v>
      </c>
      <c r="B58" s="63" t="s">
        <v>215</v>
      </c>
      <c r="C58" s="63"/>
      <c r="D58" s="12"/>
      <c r="E58" s="40"/>
      <c r="F58" s="40"/>
      <c r="G58" s="12"/>
      <c r="H58" s="12"/>
      <c r="I58" s="12"/>
      <c r="J58" s="12"/>
      <c r="K58" s="12"/>
      <c r="L58" s="12"/>
      <c r="M58" s="12"/>
      <c r="N58" s="12"/>
      <c r="O58" s="12"/>
      <c r="P58" s="13"/>
      <c r="Q58" s="14"/>
      <c r="R58" s="13"/>
      <c r="S58" s="95"/>
      <c r="T58" s="13"/>
      <c r="U58" s="13"/>
      <c r="V58" s="13"/>
      <c r="W58" s="13"/>
      <c r="X58" s="13"/>
      <c r="Y58" s="13"/>
      <c r="Z58" s="13"/>
      <c r="AA58" s="56"/>
      <c r="AB58" s="76"/>
    </row>
    <row r="59" spans="1:28" ht="13.95" customHeight="1">
      <c r="A59" s="57" t="s">
        <v>175</v>
      </c>
      <c r="B59" s="17" t="s">
        <v>135</v>
      </c>
      <c r="C59" s="104" t="s">
        <v>137</v>
      </c>
      <c r="D59" s="104" t="s">
        <v>207</v>
      </c>
      <c r="E59" s="41" t="s">
        <v>81</v>
      </c>
      <c r="F59" s="41" t="s">
        <v>82</v>
      </c>
      <c r="G59" s="104" t="s">
        <v>44</v>
      </c>
      <c r="H59" s="17" t="s">
        <v>83</v>
      </c>
      <c r="I59" s="17" t="s">
        <v>129</v>
      </c>
      <c r="J59" s="17" t="s">
        <v>85</v>
      </c>
      <c r="K59" s="17" t="s">
        <v>104</v>
      </c>
      <c r="L59" s="17" t="s">
        <v>105</v>
      </c>
      <c r="M59" s="17" t="s">
        <v>88</v>
      </c>
      <c r="N59" s="17" t="s">
        <v>139</v>
      </c>
      <c r="O59" s="17" t="s">
        <v>107</v>
      </c>
      <c r="P59" s="104" t="s">
        <v>44</v>
      </c>
      <c r="Q59" s="18" t="s">
        <v>45</v>
      </c>
      <c r="R59" s="17">
        <v>1</v>
      </c>
      <c r="S59" s="15">
        <v>100</v>
      </c>
      <c r="T59" s="2">
        <f>R59*S59</f>
        <v>100</v>
      </c>
      <c r="U59" s="19">
        <f>$U$58</f>
        <v>0</v>
      </c>
      <c r="V59" s="2">
        <f>U59*T59</f>
        <v>0</v>
      </c>
      <c r="W59" s="2">
        <f>R59*U59*2</f>
        <v>0</v>
      </c>
      <c r="X59" s="19">
        <v>0</v>
      </c>
      <c r="Y59" s="2">
        <f>X59*W59/1000</f>
        <v>0</v>
      </c>
      <c r="Z59" s="2">
        <f>U59*X59*2</f>
        <v>0</v>
      </c>
      <c r="AA59" s="58">
        <f>SUM(V59+Y59)</f>
        <v>0</v>
      </c>
      <c r="AB59" s="76" t="s">
        <v>191</v>
      </c>
    </row>
    <row r="60" spans="1:28" ht="13.95" customHeight="1">
      <c r="A60" s="57" t="s">
        <v>175</v>
      </c>
      <c r="B60" s="17" t="s">
        <v>124</v>
      </c>
      <c r="C60" s="104" t="s">
        <v>137</v>
      </c>
      <c r="D60" s="104" t="s">
        <v>92</v>
      </c>
      <c r="E60" s="41" t="s">
        <v>93</v>
      </c>
      <c r="F60" s="41"/>
      <c r="G60" s="104" t="s">
        <v>55</v>
      </c>
      <c r="H60" s="17"/>
      <c r="I60" s="17" t="s">
        <v>94</v>
      </c>
      <c r="J60" s="17" t="s">
        <v>85</v>
      </c>
      <c r="K60" s="17" t="s">
        <v>86</v>
      </c>
      <c r="L60" s="17" t="s">
        <v>95</v>
      </c>
      <c r="M60" s="17" t="s">
        <v>88</v>
      </c>
      <c r="N60" s="17" t="s">
        <v>95</v>
      </c>
      <c r="O60" s="17" t="s">
        <v>96</v>
      </c>
      <c r="P60" s="104" t="s">
        <v>97</v>
      </c>
      <c r="Q60" s="18" t="s">
        <v>56</v>
      </c>
      <c r="R60" s="17">
        <v>2</v>
      </c>
      <c r="S60" s="15">
        <v>100</v>
      </c>
      <c r="T60" s="2">
        <f>R60*S60</f>
        <v>200</v>
      </c>
      <c r="U60" s="19">
        <f>$U$58</f>
        <v>0</v>
      </c>
      <c r="V60" s="2">
        <f>U60*T60</f>
        <v>0</v>
      </c>
      <c r="W60" s="2">
        <f>R60*U60*2</f>
        <v>0</v>
      </c>
      <c r="X60" s="19">
        <v>0</v>
      </c>
      <c r="Y60" s="2">
        <f>X60*W60/1000</f>
        <v>0</v>
      </c>
      <c r="Z60" s="2">
        <f>U60*X60*2</f>
        <v>0</v>
      </c>
      <c r="AA60" s="58">
        <f>SUM(V60+Y60)</f>
        <v>0</v>
      </c>
      <c r="AB60" s="76" t="s">
        <v>190</v>
      </c>
    </row>
    <row r="61" spans="1:28" ht="13.95" customHeight="1">
      <c r="A61" s="55" t="s">
        <v>140</v>
      </c>
      <c r="B61" s="63" t="s">
        <v>141</v>
      </c>
      <c r="C61" s="63"/>
      <c r="D61" s="12"/>
      <c r="E61" s="40"/>
      <c r="F61" s="40"/>
      <c r="G61" s="12"/>
      <c r="H61" s="12"/>
      <c r="I61" s="12"/>
      <c r="J61" s="12"/>
      <c r="K61" s="12"/>
      <c r="L61" s="12"/>
      <c r="M61" s="12"/>
      <c r="N61" s="12"/>
      <c r="O61" s="12"/>
      <c r="P61" s="13"/>
      <c r="Q61" s="14"/>
      <c r="R61" s="13"/>
      <c r="S61" s="95"/>
      <c r="T61" s="13"/>
      <c r="U61" s="13"/>
      <c r="V61" s="13"/>
      <c r="W61" s="13"/>
      <c r="X61" s="13"/>
      <c r="Y61" s="13"/>
      <c r="Z61" s="13"/>
      <c r="AA61" s="56"/>
      <c r="AB61" s="76"/>
    </row>
    <row r="62" spans="1:28" ht="13.95" customHeight="1">
      <c r="A62" s="57" t="s">
        <v>140</v>
      </c>
      <c r="B62" s="17" t="s">
        <v>142</v>
      </c>
      <c r="C62" s="104" t="s">
        <v>241</v>
      </c>
      <c r="D62" s="104" t="s">
        <v>80</v>
      </c>
      <c r="E62" s="41" t="s">
        <v>81</v>
      </c>
      <c r="F62" s="41" t="s">
        <v>82</v>
      </c>
      <c r="G62" s="104" t="s">
        <v>46</v>
      </c>
      <c r="H62" s="17" t="s">
        <v>83</v>
      </c>
      <c r="I62" s="17" t="s">
        <v>84</v>
      </c>
      <c r="J62" s="17" t="s">
        <v>85</v>
      </c>
      <c r="K62" s="17" t="s">
        <v>86</v>
      </c>
      <c r="L62" s="17" t="s">
        <v>87</v>
      </c>
      <c r="M62" s="17" t="s">
        <v>88</v>
      </c>
      <c r="N62" s="17" t="s">
        <v>89</v>
      </c>
      <c r="O62" s="17" t="s">
        <v>90</v>
      </c>
      <c r="P62" s="104" t="s">
        <v>46</v>
      </c>
      <c r="Q62" s="18" t="s">
        <v>54</v>
      </c>
      <c r="R62" s="17">
        <v>1</v>
      </c>
      <c r="S62" s="15">
        <v>60</v>
      </c>
      <c r="T62" s="2">
        <f>R62*S62</f>
        <v>60</v>
      </c>
      <c r="U62" s="19">
        <f>$U$61</f>
        <v>0</v>
      </c>
      <c r="V62" s="2">
        <f>U62*T62</f>
        <v>0</v>
      </c>
      <c r="W62" s="2">
        <f>R62*U62*2</f>
        <v>0</v>
      </c>
      <c r="X62" s="19">
        <v>0</v>
      </c>
      <c r="Y62" s="2">
        <f>X62*W62/1000</f>
        <v>0</v>
      </c>
      <c r="Z62" s="2">
        <f>U62*X62*2</f>
        <v>0</v>
      </c>
      <c r="AA62" s="58">
        <f>SUM(V62+Y62)</f>
        <v>0</v>
      </c>
      <c r="AB62" s="76" t="s">
        <v>189</v>
      </c>
    </row>
    <row r="63" spans="1:28" ht="13.95" customHeight="1">
      <c r="A63" s="55" t="s">
        <v>140</v>
      </c>
      <c r="B63" s="63" t="s">
        <v>210</v>
      </c>
      <c r="C63" s="63"/>
      <c r="D63" s="12"/>
      <c r="E63" s="40"/>
      <c r="F63" s="40"/>
      <c r="G63" s="12"/>
      <c r="H63" s="12"/>
      <c r="I63" s="12"/>
      <c r="J63" s="12"/>
      <c r="K63" s="12"/>
      <c r="L63" s="12"/>
      <c r="M63" s="12"/>
      <c r="N63" s="12"/>
      <c r="O63" s="12"/>
      <c r="P63" s="13"/>
      <c r="Q63" s="14"/>
      <c r="R63" s="13"/>
      <c r="S63" s="95"/>
      <c r="T63" s="13"/>
      <c r="U63" s="13"/>
      <c r="V63" s="13"/>
      <c r="W63" s="13"/>
      <c r="X63" s="13"/>
      <c r="Y63" s="13"/>
      <c r="Z63" s="13"/>
      <c r="AA63" s="56"/>
      <c r="AB63" s="76"/>
    </row>
    <row r="64" spans="1:28" ht="13.95" customHeight="1">
      <c r="A64" s="57" t="s">
        <v>140</v>
      </c>
      <c r="B64" s="17" t="s">
        <v>142</v>
      </c>
      <c r="C64" s="104" t="s">
        <v>241</v>
      </c>
      <c r="D64" s="104" t="s">
        <v>80</v>
      </c>
      <c r="E64" s="41" t="s">
        <v>81</v>
      </c>
      <c r="F64" s="41" t="s">
        <v>82</v>
      </c>
      <c r="G64" s="104" t="s">
        <v>46</v>
      </c>
      <c r="H64" s="17" t="s">
        <v>83</v>
      </c>
      <c r="I64" s="17" t="s">
        <v>84</v>
      </c>
      <c r="J64" s="17" t="s">
        <v>85</v>
      </c>
      <c r="K64" s="17" t="s">
        <v>86</v>
      </c>
      <c r="L64" s="17" t="s">
        <v>87</v>
      </c>
      <c r="M64" s="17" t="s">
        <v>88</v>
      </c>
      <c r="N64" s="17" t="s">
        <v>89</v>
      </c>
      <c r="O64" s="17" t="s">
        <v>90</v>
      </c>
      <c r="P64" s="104" t="s">
        <v>46</v>
      </c>
      <c r="Q64" s="18" t="s">
        <v>54</v>
      </c>
      <c r="R64" s="17">
        <v>1</v>
      </c>
      <c r="S64" s="15">
        <v>60</v>
      </c>
      <c r="T64" s="2">
        <f>R64*S64</f>
        <v>60</v>
      </c>
      <c r="U64" s="19">
        <f>$U$63</f>
        <v>0</v>
      </c>
      <c r="V64" s="2">
        <f>U64*T64</f>
        <v>0</v>
      </c>
      <c r="W64" s="2">
        <f>R64*U64*2</f>
        <v>0</v>
      </c>
      <c r="X64" s="19">
        <v>0</v>
      </c>
      <c r="Y64" s="2">
        <f>X64*W64/1000</f>
        <v>0</v>
      </c>
      <c r="Z64" s="2">
        <f>U64*X64*2</f>
        <v>0</v>
      </c>
      <c r="AA64" s="58">
        <f>SUM(V64+Y64)</f>
        <v>0</v>
      </c>
      <c r="AB64" s="76" t="s">
        <v>189</v>
      </c>
    </row>
    <row r="65" spans="1:28" ht="13.95" customHeight="1">
      <c r="A65" s="55" t="s">
        <v>140</v>
      </c>
      <c r="B65" s="63" t="s">
        <v>211</v>
      </c>
      <c r="C65" s="63"/>
      <c r="D65" s="12"/>
      <c r="E65" s="40"/>
      <c r="F65" s="40"/>
      <c r="G65" s="12"/>
      <c r="H65" s="12"/>
      <c r="I65" s="12"/>
      <c r="J65" s="12"/>
      <c r="K65" s="12"/>
      <c r="L65" s="12"/>
      <c r="M65" s="12"/>
      <c r="N65" s="12"/>
      <c r="O65" s="12"/>
      <c r="P65" s="13"/>
      <c r="Q65" s="14"/>
      <c r="R65" s="13"/>
      <c r="S65" s="95"/>
      <c r="T65" s="13"/>
      <c r="U65" s="13"/>
      <c r="V65" s="13"/>
      <c r="W65" s="13"/>
      <c r="X65" s="13"/>
      <c r="Y65" s="13"/>
      <c r="Z65" s="13"/>
      <c r="AA65" s="56"/>
      <c r="AB65" s="76"/>
    </row>
    <row r="66" spans="1:28" ht="13.95" customHeight="1">
      <c r="A66" s="57" t="s">
        <v>140</v>
      </c>
      <c r="B66" s="17" t="s">
        <v>142</v>
      </c>
      <c r="C66" s="104" t="s">
        <v>241</v>
      </c>
      <c r="D66" s="104" t="s">
        <v>80</v>
      </c>
      <c r="E66" s="41" t="s">
        <v>81</v>
      </c>
      <c r="F66" s="41" t="s">
        <v>82</v>
      </c>
      <c r="G66" s="104" t="s">
        <v>46</v>
      </c>
      <c r="H66" s="17" t="s">
        <v>83</v>
      </c>
      <c r="I66" s="17" t="s">
        <v>84</v>
      </c>
      <c r="J66" s="17" t="s">
        <v>85</v>
      </c>
      <c r="K66" s="17" t="s">
        <v>86</v>
      </c>
      <c r="L66" s="17" t="s">
        <v>87</v>
      </c>
      <c r="M66" s="17" t="s">
        <v>88</v>
      </c>
      <c r="N66" s="17" t="s">
        <v>89</v>
      </c>
      <c r="O66" s="17" t="s">
        <v>90</v>
      </c>
      <c r="P66" s="104" t="s">
        <v>46</v>
      </c>
      <c r="Q66" s="18" t="s">
        <v>54</v>
      </c>
      <c r="R66" s="17">
        <v>1</v>
      </c>
      <c r="S66" s="15">
        <v>60</v>
      </c>
      <c r="T66" s="2">
        <f>R66*S66</f>
        <v>60</v>
      </c>
      <c r="U66" s="19">
        <f>$U$65</f>
        <v>0</v>
      </c>
      <c r="V66" s="2">
        <f>U66*T66</f>
        <v>0</v>
      </c>
      <c r="W66" s="2">
        <f>R66*U66*2</f>
        <v>0</v>
      </c>
      <c r="X66" s="19">
        <v>0</v>
      </c>
      <c r="Y66" s="2">
        <f>X66*W66/1000</f>
        <v>0</v>
      </c>
      <c r="Z66" s="2">
        <f>U66*X66*2</f>
        <v>0</v>
      </c>
      <c r="AA66" s="58">
        <f>SUM(V66+Y66)</f>
        <v>0</v>
      </c>
      <c r="AB66" s="76" t="s">
        <v>189</v>
      </c>
    </row>
    <row r="67" spans="1:28" ht="13.95" customHeight="1">
      <c r="A67" s="55" t="s">
        <v>140</v>
      </c>
      <c r="B67" s="63" t="s">
        <v>212</v>
      </c>
      <c r="C67" s="63"/>
      <c r="D67" s="12"/>
      <c r="E67" s="40"/>
      <c r="F67" s="40"/>
      <c r="G67" s="12"/>
      <c r="H67" s="12"/>
      <c r="I67" s="12"/>
      <c r="J67" s="12"/>
      <c r="K67" s="12"/>
      <c r="L67" s="12"/>
      <c r="M67" s="12"/>
      <c r="N67" s="12"/>
      <c r="O67" s="12"/>
      <c r="P67" s="13"/>
      <c r="Q67" s="14"/>
      <c r="R67" s="13"/>
      <c r="S67" s="95"/>
      <c r="T67" s="13"/>
      <c r="U67" s="13"/>
      <c r="V67" s="13"/>
      <c r="W67" s="13"/>
      <c r="X67" s="13"/>
      <c r="Y67" s="13"/>
      <c r="Z67" s="13"/>
      <c r="AA67" s="56"/>
      <c r="AB67" s="76"/>
    </row>
    <row r="68" spans="1:28" ht="13.95" customHeight="1">
      <c r="A68" s="57" t="s">
        <v>140</v>
      </c>
      <c r="B68" s="17" t="s">
        <v>142</v>
      </c>
      <c r="C68" s="104" t="s">
        <v>241</v>
      </c>
      <c r="D68" s="104" t="s">
        <v>80</v>
      </c>
      <c r="E68" s="41" t="s">
        <v>81</v>
      </c>
      <c r="F68" s="41" t="s">
        <v>82</v>
      </c>
      <c r="G68" s="104" t="s">
        <v>46</v>
      </c>
      <c r="H68" s="17" t="s">
        <v>83</v>
      </c>
      <c r="I68" s="17" t="s">
        <v>84</v>
      </c>
      <c r="J68" s="17" t="s">
        <v>85</v>
      </c>
      <c r="K68" s="17" t="s">
        <v>86</v>
      </c>
      <c r="L68" s="17" t="s">
        <v>87</v>
      </c>
      <c r="M68" s="17" t="s">
        <v>88</v>
      </c>
      <c r="N68" s="17" t="s">
        <v>89</v>
      </c>
      <c r="O68" s="17" t="s">
        <v>90</v>
      </c>
      <c r="P68" s="104" t="s">
        <v>46</v>
      </c>
      <c r="Q68" s="18" t="s">
        <v>54</v>
      </c>
      <c r="R68" s="17">
        <v>1</v>
      </c>
      <c r="S68" s="15">
        <v>60</v>
      </c>
      <c r="T68" s="2">
        <f>R68*S68</f>
        <v>60</v>
      </c>
      <c r="U68" s="19">
        <f>$U$67</f>
        <v>0</v>
      </c>
      <c r="V68" s="2">
        <f>U68*T68</f>
        <v>0</v>
      </c>
      <c r="W68" s="2">
        <f>R68*U68*2</f>
        <v>0</v>
      </c>
      <c r="X68" s="19">
        <v>0</v>
      </c>
      <c r="Y68" s="2">
        <f>X68*W68/1000</f>
        <v>0</v>
      </c>
      <c r="Z68" s="2">
        <f>U68*X68*2</f>
        <v>0</v>
      </c>
      <c r="AA68" s="58">
        <f>SUM(V68+Y68)</f>
        <v>0</v>
      </c>
      <c r="AB68" s="76" t="s">
        <v>189</v>
      </c>
    </row>
    <row r="69" spans="1:28" ht="13.95" customHeight="1">
      <c r="A69" s="55" t="s">
        <v>242</v>
      </c>
      <c r="B69" s="63" t="s">
        <v>233</v>
      </c>
      <c r="C69" s="64"/>
      <c r="D69" s="12"/>
      <c r="E69" s="40"/>
      <c r="F69" s="40"/>
      <c r="G69" s="12"/>
      <c r="H69" s="12"/>
      <c r="I69" s="12"/>
      <c r="J69" s="12"/>
      <c r="K69" s="12"/>
      <c r="L69" s="12"/>
      <c r="M69" s="12"/>
      <c r="N69" s="12"/>
      <c r="O69" s="12"/>
      <c r="P69" s="13"/>
      <c r="Q69" s="14"/>
      <c r="R69" s="13"/>
      <c r="S69" s="95"/>
      <c r="T69" s="13"/>
      <c r="U69" s="13"/>
      <c r="V69" s="13"/>
      <c r="W69" s="13"/>
      <c r="X69" s="13"/>
      <c r="Y69" s="13"/>
      <c r="Z69" s="13"/>
      <c r="AA69" s="56"/>
      <c r="AB69" s="76"/>
    </row>
    <row r="70" spans="1:28" ht="13.95" customHeight="1">
      <c r="A70" s="57" t="s">
        <v>242</v>
      </c>
      <c r="B70" s="17" t="s">
        <v>128</v>
      </c>
      <c r="C70" s="107" t="s">
        <v>243</v>
      </c>
      <c r="D70" s="104" t="s">
        <v>207</v>
      </c>
      <c r="E70" s="41" t="s">
        <v>81</v>
      </c>
      <c r="F70" s="41" t="s">
        <v>82</v>
      </c>
      <c r="G70" s="104" t="s">
        <v>52</v>
      </c>
      <c r="H70" s="17" t="s">
        <v>83</v>
      </c>
      <c r="I70" s="17" t="s">
        <v>129</v>
      </c>
      <c r="J70" s="17" t="s">
        <v>85</v>
      </c>
      <c r="K70" s="17" t="s">
        <v>104</v>
      </c>
      <c r="L70" s="17" t="s">
        <v>105</v>
      </c>
      <c r="M70" s="17" t="s">
        <v>88</v>
      </c>
      <c r="N70" s="17" t="s">
        <v>106</v>
      </c>
      <c r="O70" s="17" t="s">
        <v>107</v>
      </c>
      <c r="P70" s="104" t="s">
        <v>52</v>
      </c>
      <c r="Q70" s="18" t="s">
        <v>45</v>
      </c>
      <c r="R70" s="17">
        <v>1</v>
      </c>
      <c r="S70" s="15">
        <v>80</v>
      </c>
      <c r="T70" s="2">
        <f>R70*S70</f>
        <v>80</v>
      </c>
      <c r="U70" s="19">
        <f>$U$69</f>
        <v>0</v>
      </c>
      <c r="V70" s="2">
        <f>U70*T70</f>
        <v>0</v>
      </c>
      <c r="W70" s="2">
        <f>R70*U70*2</f>
        <v>0</v>
      </c>
      <c r="X70" s="19">
        <v>0</v>
      </c>
      <c r="Y70" s="2">
        <f>X70*W70/1000</f>
        <v>0</v>
      </c>
      <c r="Z70" s="2">
        <f>U70*X70*2</f>
        <v>0</v>
      </c>
      <c r="AA70" s="58">
        <f>SUM(V70+Y70)</f>
        <v>0</v>
      </c>
      <c r="AB70" s="76" t="s">
        <v>191</v>
      </c>
    </row>
    <row r="71" spans="1:28" ht="13.95" customHeight="1">
      <c r="A71" s="57" t="s">
        <v>242</v>
      </c>
      <c r="B71" s="17" t="s">
        <v>112</v>
      </c>
      <c r="C71" s="107" t="s">
        <v>243</v>
      </c>
      <c r="D71" s="104" t="s">
        <v>92</v>
      </c>
      <c r="E71" s="41" t="s">
        <v>81</v>
      </c>
      <c r="F71" s="41" t="s">
        <v>113</v>
      </c>
      <c r="G71" s="104" t="s">
        <v>36</v>
      </c>
      <c r="H71" s="17"/>
      <c r="I71" s="17" t="s">
        <v>84</v>
      </c>
      <c r="J71" s="17" t="s">
        <v>85</v>
      </c>
      <c r="K71" s="17" t="s">
        <v>86</v>
      </c>
      <c r="L71" s="17" t="s">
        <v>95</v>
      </c>
      <c r="M71" s="17" t="s">
        <v>88</v>
      </c>
      <c r="N71" s="17" t="s">
        <v>114</v>
      </c>
      <c r="O71" s="17" t="s">
        <v>115</v>
      </c>
      <c r="P71" s="104" t="s">
        <v>116</v>
      </c>
      <c r="Q71" s="18" t="s">
        <v>37</v>
      </c>
      <c r="R71" s="17">
        <v>1</v>
      </c>
      <c r="S71" s="15">
        <v>20</v>
      </c>
      <c r="T71" s="2">
        <f>R71*S71</f>
        <v>20</v>
      </c>
      <c r="U71" s="19">
        <f>$U$69</f>
        <v>0</v>
      </c>
      <c r="V71" s="2">
        <f>U71*T71</f>
        <v>0</v>
      </c>
      <c r="W71" s="2">
        <f>R71*U71*2</f>
        <v>0</v>
      </c>
      <c r="X71" s="19">
        <v>0</v>
      </c>
      <c r="Y71" s="2">
        <f>X71*W71/1000</f>
        <v>0</v>
      </c>
      <c r="Z71" s="2">
        <f>U71*X71*2</f>
        <v>0</v>
      </c>
      <c r="AA71" s="58">
        <f>SUM(V71+Y71)</f>
        <v>0</v>
      </c>
      <c r="AB71" s="76" t="s">
        <v>192</v>
      </c>
    </row>
    <row r="72" spans="1:28" ht="13.95" customHeight="1">
      <c r="A72" s="102" t="s">
        <v>242</v>
      </c>
      <c r="B72" s="63" t="s">
        <v>248</v>
      </c>
      <c r="C72" s="64"/>
      <c r="D72" s="12"/>
      <c r="E72" s="40"/>
      <c r="F72" s="40"/>
      <c r="G72" s="12"/>
      <c r="H72" s="12"/>
      <c r="I72" s="12"/>
      <c r="J72" s="12"/>
      <c r="K72" s="12"/>
      <c r="L72" s="12"/>
      <c r="M72" s="12"/>
      <c r="N72" s="12"/>
      <c r="O72" s="12"/>
      <c r="P72" s="13"/>
      <c r="Q72" s="14"/>
      <c r="R72" s="13"/>
      <c r="S72" s="95"/>
      <c r="T72" s="13"/>
      <c r="U72" s="19">
        <v>4</v>
      </c>
      <c r="V72" s="13"/>
      <c r="W72" s="13"/>
      <c r="X72" s="13"/>
      <c r="Y72" s="13"/>
      <c r="Z72" s="13"/>
      <c r="AA72" s="56"/>
      <c r="AB72" s="76"/>
    </row>
    <row r="73" spans="1:28" ht="13.95" customHeight="1">
      <c r="A73" s="57" t="s">
        <v>242</v>
      </c>
      <c r="B73" s="17" t="s">
        <v>128</v>
      </c>
      <c r="C73" s="107" t="s">
        <v>243</v>
      </c>
      <c r="D73" s="104" t="s">
        <v>207</v>
      </c>
      <c r="E73" s="41" t="s">
        <v>81</v>
      </c>
      <c r="F73" s="41" t="s">
        <v>82</v>
      </c>
      <c r="G73" s="104" t="s">
        <v>52</v>
      </c>
      <c r="H73" s="17" t="s">
        <v>83</v>
      </c>
      <c r="I73" s="17" t="s">
        <v>129</v>
      </c>
      <c r="J73" s="17" t="s">
        <v>85</v>
      </c>
      <c r="K73" s="17" t="s">
        <v>104</v>
      </c>
      <c r="L73" s="17" t="s">
        <v>105</v>
      </c>
      <c r="M73" s="17" t="s">
        <v>88</v>
      </c>
      <c r="N73" s="17" t="s">
        <v>106</v>
      </c>
      <c r="O73" s="17" t="s">
        <v>107</v>
      </c>
      <c r="P73" s="104" t="s">
        <v>52</v>
      </c>
      <c r="Q73" s="18" t="s">
        <v>45</v>
      </c>
      <c r="R73" s="17">
        <v>1</v>
      </c>
      <c r="S73" s="15">
        <v>80</v>
      </c>
      <c r="T73" s="2">
        <f>R73*S73</f>
        <v>80</v>
      </c>
      <c r="U73" s="19">
        <f>$U$69</f>
        <v>0</v>
      </c>
      <c r="V73" s="2">
        <f>U73*T73</f>
        <v>0</v>
      </c>
      <c r="W73" s="2">
        <f>R73*U73*2</f>
        <v>0</v>
      </c>
      <c r="X73" s="19">
        <v>0</v>
      </c>
      <c r="Y73" s="2">
        <f>X73*W73/1000</f>
        <v>0</v>
      </c>
      <c r="Z73" s="2">
        <f>U73*X73*2</f>
        <v>0</v>
      </c>
      <c r="AA73" s="58">
        <f>SUM(V73+Y73)</f>
        <v>0</v>
      </c>
      <c r="AB73" s="76" t="s">
        <v>191</v>
      </c>
    </row>
    <row r="74" spans="1:28" ht="13.95" customHeight="1">
      <c r="A74" s="57" t="s">
        <v>242</v>
      </c>
      <c r="B74" s="17" t="s">
        <v>112</v>
      </c>
      <c r="C74" s="107" t="s">
        <v>243</v>
      </c>
      <c r="D74" s="104" t="s">
        <v>92</v>
      </c>
      <c r="E74" s="41" t="s">
        <v>81</v>
      </c>
      <c r="F74" s="41" t="s">
        <v>113</v>
      </c>
      <c r="G74" s="104" t="s">
        <v>36</v>
      </c>
      <c r="H74" s="17"/>
      <c r="I74" s="17" t="s">
        <v>84</v>
      </c>
      <c r="J74" s="17" t="s">
        <v>85</v>
      </c>
      <c r="K74" s="17" t="s">
        <v>86</v>
      </c>
      <c r="L74" s="17" t="s">
        <v>95</v>
      </c>
      <c r="M74" s="17" t="s">
        <v>88</v>
      </c>
      <c r="N74" s="17" t="s">
        <v>114</v>
      </c>
      <c r="O74" s="17" t="s">
        <v>115</v>
      </c>
      <c r="P74" s="104" t="s">
        <v>116</v>
      </c>
      <c r="Q74" s="18" t="s">
        <v>37</v>
      </c>
      <c r="R74" s="17">
        <v>1</v>
      </c>
      <c r="S74" s="15">
        <v>20</v>
      </c>
      <c r="T74" s="2">
        <f>R74*S74</f>
        <v>20</v>
      </c>
      <c r="U74" s="13"/>
      <c r="V74" s="2">
        <f>U74*T74</f>
        <v>0</v>
      </c>
      <c r="W74" s="2">
        <f>R74*U74*2</f>
        <v>0</v>
      </c>
      <c r="X74" s="19">
        <v>0</v>
      </c>
      <c r="Y74" s="2">
        <f>X74*W74/1000</f>
        <v>0</v>
      </c>
      <c r="Z74" s="2">
        <f>U74*X74*2</f>
        <v>0</v>
      </c>
      <c r="AA74" s="58">
        <f>SUM(V74+Y74)</f>
        <v>0</v>
      </c>
      <c r="AB74" s="76" t="s">
        <v>192</v>
      </c>
    </row>
    <row r="75" spans="1:28" ht="13.95" customHeight="1">
      <c r="A75" s="102" t="s">
        <v>242</v>
      </c>
      <c r="B75" s="63" t="s">
        <v>234</v>
      </c>
      <c r="C75" s="64"/>
      <c r="D75" s="12"/>
      <c r="E75" s="40"/>
      <c r="F75" s="40"/>
      <c r="G75" s="12"/>
      <c r="H75" s="12"/>
      <c r="I75" s="12"/>
      <c r="J75" s="12"/>
      <c r="K75" s="12"/>
      <c r="L75" s="12"/>
      <c r="M75" s="12"/>
      <c r="N75" s="12"/>
      <c r="O75" s="12"/>
      <c r="P75" s="13"/>
      <c r="Q75" s="14"/>
      <c r="R75" s="13"/>
      <c r="S75" s="95"/>
      <c r="T75" s="13"/>
      <c r="U75" s="19">
        <v>5</v>
      </c>
      <c r="V75" s="13"/>
      <c r="W75" s="13"/>
      <c r="X75" s="13"/>
      <c r="Y75" s="13"/>
      <c r="Z75" s="13"/>
      <c r="AA75" s="56"/>
      <c r="AB75" s="76"/>
    </row>
    <row r="76" spans="1:28" ht="13.95" customHeight="1">
      <c r="A76" s="57" t="s">
        <v>242</v>
      </c>
      <c r="B76" s="17" t="s">
        <v>128</v>
      </c>
      <c r="C76" s="107" t="s">
        <v>243</v>
      </c>
      <c r="D76" s="104" t="s">
        <v>207</v>
      </c>
      <c r="E76" s="41" t="s">
        <v>81</v>
      </c>
      <c r="F76" s="41" t="s">
        <v>82</v>
      </c>
      <c r="G76" s="104" t="s">
        <v>52</v>
      </c>
      <c r="H76" s="17" t="s">
        <v>83</v>
      </c>
      <c r="I76" s="17" t="s">
        <v>129</v>
      </c>
      <c r="J76" s="17" t="s">
        <v>85</v>
      </c>
      <c r="K76" s="17" t="s">
        <v>104</v>
      </c>
      <c r="L76" s="17" t="s">
        <v>105</v>
      </c>
      <c r="M76" s="17" t="s">
        <v>88</v>
      </c>
      <c r="N76" s="17" t="s">
        <v>106</v>
      </c>
      <c r="O76" s="17" t="s">
        <v>107</v>
      </c>
      <c r="P76" s="104" t="s">
        <v>52</v>
      </c>
      <c r="Q76" s="18" t="s">
        <v>45</v>
      </c>
      <c r="R76" s="17">
        <v>1</v>
      </c>
      <c r="S76" s="15">
        <v>80</v>
      </c>
      <c r="T76" s="2">
        <f>R76*S76</f>
        <v>80</v>
      </c>
      <c r="U76" s="19">
        <f t="shared" ref="U76:U77" si="19">$U$74</f>
        <v>0</v>
      </c>
      <c r="V76" s="2">
        <f>U76*T76</f>
        <v>0</v>
      </c>
      <c r="W76" s="2">
        <f>R76*U76*2</f>
        <v>0</v>
      </c>
      <c r="X76" s="19">
        <v>0</v>
      </c>
      <c r="Y76" s="2">
        <f>X76*W76/1000</f>
        <v>0</v>
      </c>
      <c r="Z76" s="2">
        <f>U76*X76*2</f>
        <v>0</v>
      </c>
      <c r="AA76" s="58">
        <f>SUM(V76+Y76)</f>
        <v>0</v>
      </c>
      <c r="AB76" s="76" t="s">
        <v>191</v>
      </c>
    </row>
    <row r="77" spans="1:28" ht="13.95" customHeight="1">
      <c r="A77" s="57" t="s">
        <v>242</v>
      </c>
      <c r="B77" s="17" t="s">
        <v>112</v>
      </c>
      <c r="C77" s="107" t="s">
        <v>243</v>
      </c>
      <c r="D77" s="104" t="s">
        <v>92</v>
      </c>
      <c r="E77" s="41" t="s">
        <v>81</v>
      </c>
      <c r="F77" s="41" t="s">
        <v>113</v>
      </c>
      <c r="G77" s="104" t="s">
        <v>36</v>
      </c>
      <c r="H77" s="17"/>
      <c r="I77" s="17" t="s">
        <v>84</v>
      </c>
      <c r="J77" s="17" t="s">
        <v>85</v>
      </c>
      <c r="K77" s="17" t="s">
        <v>86</v>
      </c>
      <c r="L77" s="17" t="s">
        <v>95</v>
      </c>
      <c r="M77" s="17" t="s">
        <v>88</v>
      </c>
      <c r="N77" s="17" t="s">
        <v>114</v>
      </c>
      <c r="O77" s="17" t="s">
        <v>115</v>
      </c>
      <c r="P77" s="104" t="s">
        <v>116</v>
      </c>
      <c r="Q77" s="18" t="s">
        <v>37</v>
      </c>
      <c r="R77" s="17">
        <v>1</v>
      </c>
      <c r="S77" s="15">
        <v>20</v>
      </c>
      <c r="T77" s="2">
        <f>R77*S77</f>
        <v>20</v>
      </c>
      <c r="U77" s="19">
        <f t="shared" si="19"/>
        <v>0</v>
      </c>
      <c r="V77" s="2">
        <f>U77*T77</f>
        <v>0</v>
      </c>
      <c r="W77" s="2">
        <f>R77*U77*2</f>
        <v>0</v>
      </c>
      <c r="X77" s="19">
        <v>0</v>
      </c>
      <c r="Y77" s="2">
        <f>X77*W77/1000</f>
        <v>0</v>
      </c>
      <c r="Z77" s="2">
        <f>U77*X77*2</f>
        <v>0</v>
      </c>
      <c r="AA77" s="58">
        <f>SUM(V77+Y77)</f>
        <v>0</v>
      </c>
      <c r="AB77" s="76" t="s">
        <v>192</v>
      </c>
    </row>
    <row r="78" spans="1:28" ht="13.95" customHeight="1">
      <c r="A78" s="102" t="s">
        <v>242</v>
      </c>
      <c r="B78" s="63" t="s">
        <v>235</v>
      </c>
      <c r="C78" s="64"/>
      <c r="D78" s="12"/>
      <c r="E78" s="40"/>
      <c r="F78" s="40"/>
      <c r="G78" s="12"/>
      <c r="H78" s="12"/>
      <c r="I78" s="12"/>
      <c r="J78" s="12"/>
      <c r="K78" s="12"/>
      <c r="L78" s="12"/>
      <c r="M78" s="12"/>
      <c r="N78" s="12"/>
      <c r="O78" s="12"/>
      <c r="P78" s="13"/>
      <c r="Q78" s="14"/>
      <c r="R78" s="13"/>
      <c r="S78" s="95"/>
      <c r="T78" s="13"/>
      <c r="U78" s="19">
        <v>1</v>
      </c>
      <c r="V78" s="13"/>
      <c r="W78" s="13"/>
      <c r="X78" s="13"/>
      <c r="Y78" s="13"/>
      <c r="Z78" s="13"/>
      <c r="AA78" s="56"/>
      <c r="AB78" s="76"/>
    </row>
    <row r="79" spans="1:28" ht="13.95" customHeight="1">
      <c r="A79" s="57" t="s">
        <v>242</v>
      </c>
      <c r="B79" s="17" t="s">
        <v>128</v>
      </c>
      <c r="C79" s="107" t="s">
        <v>243</v>
      </c>
      <c r="D79" s="104" t="s">
        <v>207</v>
      </c>
      <c r="E79" s="41" t="s">
        <v>81</v>
      </c>
      <c r="F79" s="41" t="s">
        <v>82</v>
      </c>
      <c r="G79" s="104" t="s">
        <v>52</v>
      </c>
      <c r="H79" s="17" t="s">
        <v>83</v>
      </c>
      <c r="I79" s="17" t="s">
        <v>129</v>
      </c>
      <c r="J79" s="17" t="s">
        <v>85</v>
      </c>
      <c r="K79" s="17" t="s">
        <v>104</v>
      </c>
      <c r="L79" s="17" t="s">
        <v>105</v>
      </c>
      <c r="M79" s="17" t="s">
        <v>88</v>
      </c>
      <c r="N79" s="17" t="s">
        <v>106</v>
      </c>
      <c r="O79" s="17" t="s">
        <v>107</v>
      </c>
      <c r="P79" s="104" t="s">
        <v>52</v>
      </c>
      <c r="Q79" s="18" t="s">
        <v>45</v>
      </c>
      <c r="R79" s="17">
        <v>1</v>
      </c>
      <c r="S79" s="15">
        <v>80</v>
      </c>
      <c r="T79" s="2">
        <f>R79*S79</f>
        <v>80</v>
      </c>
      <c r="U79" s="13"/>
      <c r="V79" s="2">
        <f>U79*T79</f>
        <v>0</v>
      </c>
      <c r="W79" s="2">
        <f>R79*U79*2</f>
        <v>0</v>
      </c>
      <c r="X79" s="19">
        <v>0</v>
      </c>
      <c r="Y79" s="2">
        <f>X79*W79/1000</f>
        <v>0</v>
      </c>
      <c r="Z79" s="2">
        <f>U79*X79*2</f>
        <v>0</v>
      </c>
      <c r="AA79" s="58">
        <f>SUM(V79+Y79)</f>
        <v>0</v>
      </c>
      <c r="AB79" s="76" t="s">
        <v>191</v>
      </c>
    </row>
    <row r="80" spans="1:28" ht="17.399999999999999" customHeight="1">
      <c r="A80" s="57" t="s">
        <v>242</v>
      </c>
      <c r="B80" s="17" t="s">
        <v>112</v>
      </c>
      <c r="C80" s="107" t="s">
        <v>243</v>
      </c>
      <c r="D80" s="104" t="s">
        <v>92</v>
      </c>
      <c r="E80" s="41" t="s">
        <v>81</v>
      </c>
      <c r="F80" s="41" t="s">
        <v>113</v>
      </c>
      <c r="G80" s="104" t="s">
        <v>36</v>
      </c>
      <c r="H80" s="17"/>
      <c r="I80" s="17" t="s">
        <v>84</v>
      </c>
      <c r="J80" s="17" t="s">
        <v>85</v>
      </c>
      <c r="K80" s="17" t="s">
        <v>86</v>
      </c>
      <c r="L80" s="17" t="s">
        <v>95</v>
      </c>
      <c r="M80" s="17" t="s">
        <v>88</v>
      </c>
      <c r="N80" s="17" t="s">
        <v>114</v>
      </c>
      <c r="O80" s="17" t="s">
        <v>115</v>
      </c>
      <c r="P80" s="104" t="s">
        <v>116</v>
      </c>
      <c r="Q80" s="18" t="s">
        <v>37</v>
      </c>
      <c r="R80" s="17">
        <v>1</v>
      </c>
      <c r="S80" s="15">
        <v>20</v>
      </c>
      <c r="T80" s="2">
        <f>R80*S80</f>
        <v>20</v>
      </c>
      <c r="U80" s="17">
        <f>$U$79</f>
        <v>0</v>
      </c>
      <c r="V80" s="2">
        <f>U80*T80</f>
        <v>0</v>
      </c>
      <c r="W80" s="2">
        <f>R80*U80*2</f>
        <v>0</v>
      </c>
      <c r="X80" s="19">
        <v>0</v>
      </c>
      <c r="Y80" s="2">
        <f>X80*W80/1000</f>
        <v>0</v>
      </c>
      <c r="Z80" s="2">
        <f>U80*X80*2</f>
        <v>0</v>
      </c>
      <c r="AA80" s="58">
        <f>SUM(V80+Y80)</f>
        <v>0</v>
      </c>
      <c r="AB80" s="76" t="s">
        <v>192</v>
      </c>
    </row>
    <row r="81" spans="1:28" ht="13.95" customHeight="1">
      <c r="A81" s="102" t="s">
        <v>242</v>
      </c>
      <c r="B81" s="63" t="s">
        <v>249</v>
      </c>
      <c r="C81" s="64"/>
      <c r="D81" s="12"/>
      <c r="E81" s="40"/>
      <c r="F81" s="40"/>
      <c r="G81" s="12"/>
      <c r="H81" s="12"/>
      <c r="I81" s="12"/>
      <c r="J81" s="12"/>
      <c r="K81" s="12"/>
      <c r="L81" s="12"/>
      <c r="M81" s="12"/>
      <c r="N81" s="12"/>
      <c r="O81" s="12"/>
      <c r="P81" s="13"/>
      <c r="Q81" s="14"/>
      <c r="R81" s="13"/>
      <c r="S81" s="95"/>
      <c r="T81" s="13"/>
      <c r="U81" s="17">
        <v>2</v>
      </c>
      <c r="V81" s="13"/>
      <c r="W81" s="13"/>
      <c r="X81" s="13"/>
      <c r="Y81" s="13"/>
      <c r="Z81" s="13"/>
      <c r="AA81" s="56"/>
      <c r="AB81" s="76"/>
    </row>
    <row r="82" spans="1:28" ht="13.95" customHeight="1">
      <c r="A82" s="57" t="s">
        <v>242</v>
      </c>
      <c r="B82" s="17" t="s">
        <v>128</v>
      </c>
      <c r="C82" s="107" t="s">
        <v>243</v>
      </c>
      <c r="D82" s="104" t="s">
        <v>207</v>
      </c>
      <c r="E82" s="41" t="s">
        <v>81</v>
      </c>
      <c r="F82" s="41" t="s">
        <v>82</v>
      </c>
      <c r="G82" s="104" t="s">
        <v>52</v>
      </c>
      <c r="H82" s="17" t="s">
        <v>83</v>
      </c>
      <c r="I82" s="17" t="s">
        <v>129</v>
      </c>
      <c r="J82" s="17" t="s">
        <v>85</v>
      </c>
      <c r="K82" s="17" t="s">
        <v>104</v>
      </c>
      <c r="L82" s="17" t="s">
        <v>105</v>
      </c>
      <c r="M82" s="17" t="s">
        <v>88</v>
      </c>
      <c r="N82" s="17" t="s">
        <v>106</v>
      </c>
      <c r="O82" s="17" t="s">
        <v>107</v>
      </c>
      <c r="P82" s="104" t="s">
        <v>52</v>
      </c>
      <c r="Q82" s="18" t="s">
        <v>45</v>
      </c>
      <c r="R82" s="17">
        <v>1</v>
      </c>
      <c r="S82" s="15">
        <v>80</v>
      </c>
      <c r="T82" s="2">
        <f>R82*S82</f>
        <v>80</v>
      </c>
      <c r="U82" s="13"/>
      <c r="V82" s="2">
        <f>U82*T82</f>
        <v>0</v>
      </c>
      <c r="W82" s="2">
        <f>R82*U82*2</f>
        <v>0</v>
      </c>
      <c r="X82" s="19">
        <v>0</v>
      </c>
      <c r="Y82" s="2">
        <f>X82*W82/1000</f>
        <v>0</v>
      </c>
      <c r="Z82" s="2">
        <f>U82*X82*2</f>
        <v>0</v>
      </c>
      <c r="AA82" s="58">
        <f>SUM(V82+Y82)</f>
        <v>0</v>
      </c>
      <c r="AB82" s="76" t="s">
        <v>191</v>
      </c>
    </row>
    <row r="83" spans="1:28" ht="13.95" customHeight="1">
      <c r="A83" s="57" t="s">
        <v>242</v>
      </c>
      <c r="B83" s="17" t="s">
        <v>112</v>
      </c>
      <c r="C83" s="107" t="s">
        <v>243</v>
      </c>
      <c r="D83" s="104" t="s">
        <v>92</v>
      </c>
      <c r="E83" s="41" t="s">
        <v>81</v>
      </c>
      <c r="F83" s="41" t="s">
        <v>113</v>
      </c>
      <c r="G83" s="104" t="s">
        <v>36</v>
      </c>
      <c r="H83" s="17"/>
      <c r="I83" s="17" t="s">
        <v>84</v>
      </c>
      <c r="J83" s="17" t="s">
        <v>85</v>
      </c>
      <c r="K83" s="17" t="s">
        <v>86</v>
      </c>
      <c r="L83" s="17" t="s">
        <v>95</v>
      </c>
      <c r="M83" s="17" t="s">
        <v>88</v>
      </c>
      <c r="N83" s="17" t="s">
        <v>114</v>
      </c>
      <c r="O83" s="17" t="s">
        <v>115</v>
      </c>
      <c r="P83" s="104" t="s">
        <v>116</v>
      </c>
      <c r="Q83" s="18" t="s">
        <v>37</v>
      </c>
      <c r="R83" s="17">
        <v>1</v>
      </c>
      <c r="S83" s="15">
        <v>20</v>
      </c>
      <c r="T83" s="2">
        <f>R83*S83</f>
        <v>20</v>
      </c>
      <c r="U83" s="17">
        <f>$U$82</f>
        <v>0</v>
      </c>
      <c r="V83" s="2">
        <f>U83*T83</f>
        <v>0</v>
      </c>
      <c r="W83" s="2">
        <f>R83*U83*2</f>
        <v>0</v>
      </c>
      <c r="X83" s="19">
        <v>0</v>
      </c>
      <c r="Y83" s="2">
        <f>X83*W83/1000</f>
        <v>0</v>
      </c>
      <c r="Z83" s="2">
        <f>U83*X83*2</f>
        <v>0</v>
      </c>
      <c r="AA83" s="58">
        <f>SUM(V83+Y83)</f>
        <v>0</v>
      </c>
      <c r="AB83" s="76" t="s">
        <v>192</v>
      </c>
    </row>
    <row r="84" spans="1:28" ht="13.95" customHeight="1">
      <c r="A84" s="102" t="s">
        <v>242</v>
      </c>
      <c r="B84" s="63" t="s">
        <v>236</v>
      </c>
      <c r="C84" s="64"/>
      <c r="D84" s="12"/>
      <c r="E84" s="40"/>
      <c r="F84" s="40"/>
      <c r="G84" s="12"/>
      <c r="H84" s="12"/>
      <c r="I84" s="12"/>
      <c r="J84" s="12"/>
      <c r="K84" s="12"/>
      <c r="L84" s="12"/>
      <c r="M84" s="12"/>
      <c r="N84" s="12"/>
      <c r="O84" s="12"/>
      <c r="P84" s="13"/>
      <c r="Q84" s="14"/>
      <c r="R84" s="13"/>
      <c r="S84" s="95"/>
      <c r="T84" s="13"/>
      <c r="U84" s="17">
        <v>0</v>
      </c>
      <c r="V84" s="13"/>
      <c r="W84" s="13"/>
      <c r="X84" s="13"/>
      <c r="Y84" s="13"/>
      <c r="Z84" s="13"/>
      <c r="AA84" s="56"/>
      <c r="AB84" s="76"/>
    </row>
    <row r="85" spans="1:28" ht="13.95" customHeight="1">
      <c r="A85" s="57" t="s">
        <v>242</v>
      </c>
      <c r="B85" s="17" t="s">
        <v>128</v>
      </c>
      <c r="C85" s="107" t="s">
        <v>243</v>
      </c>
      <c r="D85" s="104" t="s">
        <v>207</v>
      </c>
      <c r="E85" s="41" t="s">
        <v>81</v>
      </c>
      <c r="F85" s="41" t="s">
        <v>82</v>
      </c>
      <c r="G85" s="104" t="s">
        <v>52</v>
      </c>
      <c r="H85" s="17" t="s">
        <v>83</v>
      </c>
      <c r="I85" s="17" t="s">
        <v>129</v>
      </c>
      <c r="J85" s="17" t="s">
        <v>85</v>
      </c>
      <c r="K85" s="17" t="s">
        <v>104</v>
      </c>
      <c r="L85" s="17" t="s">
        <v>105</v>
      </c>
      <c r="M85" s="17" t="s">
        <v>88</v>
      </c>
      <c r="N85" s="17" t="s">
        <v>106</v>
      </c>
      <c r="O85" s="17" t="s">
        <v>107</v>
      </c>
      <c r="P85" s="104" t="s">
        <v>52</v>
      </c>
      <c r="Q85" s="18" t="s">
        <v>45</v>
      </c>
      <c r="R85" s="17">
        <v>1</v>
      </c>
      <c r="S85" s="15">
        <v>80</v>
      </c>
      <c r="T85" s="2">
        <f>R85*S85</f>
        <v>80</v>
      </c>
      <c r="U85" s="13"/>
      <c r="V85" s="2">
        <f>U85*T85</f>
        <v>0</v>
      </c>
      <c r="W85" s="2">
        <f>R85*U85*2</f>
        <v>0</v>
      </c>
      <c r="X85" s="19">
        <v>0</v>
      </c>
      <c r="Y85" s="2">
        <f>X85*W85/1000</f>
        <v>0</v>
      </c>
      <c r="Z85" s="2">
        <f>U85*X85*2</f>
        <v>0</v>
      </c>
      <c r="AA85" s="58">
        <f>SUM(V85+Y85)</f>
        <v>0</v>
      </c>
      <c r="AB85" s="76" t="s">
        <v>191</v>
      </c>
    </row>
    <row r="86" spans="1:28" ht="13.95" customHeight="1">
      <c r="A86" s="57" t="s">
        <v>242</v>
      </c>
      <c r="B86" s="17" t="s">
        <v>112</v>
      </c>
      <c r="C86" s="107" t="s">
        <v>243</v>
      </c>
      <c r="D86" s="104" t="s">
        <v>92</v>
      </c>
      <c r="E86" s="41" t="s">
        <v>81</v>
      </c>
      <c r="F86" s="41" t="s">
        <v>113</v>
      </c>
      <c r="G86" s="104" t="s">
        <v>36</v>
      </c>
      <c r="H86" s="17"/>
      <c r="I86" s="17" t="s">
        <v>84</v>
      </c>
      <c r="J86" s="17" t="s">
        <v>85</v>
      </c>
      <c r="K86" s="17" t="s">
        <v>86</v>
      </c>
      <c r="L86" s="17" t="s">
        <v>95</v>
      </c>
      <c r="M86" s="17" t="s">
        <v>88</v>
      </c>
      <c r="N86" s="17" t="s">
        <v>114</v>
      </c>
      <c r="O86" s="17" t="s">
        <v>115</v>
      </c>
      <c r="P86" s="104" t="s">
        <v>116</v>
      </c>
      <c r="Q86" s="18" t="s">
        <v>37</v>
      </c>
      <c r="R86" s="17">
        <v>1</v>
      </c>
      <c r="S86" s="15">
        <v>20</v>
      </c>
      <c r="T86" s="2">
        <f>R86*S86</f>
        <v>20</v>
      </c>
      <c r="U86" s="17">
        <f>$U$85</f>
        <v>0</v>
      </c>
      <c r="V86" s="2">
        <f>U86*T86</f>
        <v>0</v>
      </c>
      <c r="W86" s="2">
        <f>R86*U86*2</f>
        <v>0</v>
      </c>
      <c r="X86" s="19">
        <v>0</v>
      </c>
      <c r="Y86" s="2">
        <f>X86*W86/1000</f>
        <v>0</v>
      </c>
      <c r="Z86" s="2">
        <f>U86*X86*2</f>
        <v>0</v>
      </c>
      <c r="AA86" s="58">
        <f>SUM(V86+Y86)</f>
        <v>0</v>
      </c>
      <c r="AB86" s="76" t="s">
        <v>192</v>
      </c>
    </row>
    <row r="87" spans="1:28" ht="13.95" customHeight="1">
      <c r="A87" s="102" t="s">
        <v>242</v>
      </c>
      <c r="B87" s="63" t="s">
        <v>238</v>
      </c>
      <c r="C87" s="64"/>
      <c r="D87" s="12"/>
      <c r="E87" s="40"/>
      <c r="F87" s="40"/>
      <c r="G87" s="12"/>
      <c r="H87" s="12"/>
      <c r="I87" s="12"/>
      <c r="J87" s="12"/>
      <c r="K87" s="12"/>
      <c r="L87" s="12"/>
      <c r="M87" s="12"/>
      <c r="N87" s="12"/>
      <c r="O87" s="12"/>
      <c r="P87" s="13"/>
      <c r="Q87" s="14"/>
      <c r="R87" s="13"/>
      <c r="S87" s="95"/>
      <c r="T87" s="13"/>
      <c r="U87" s="17">
        <v>1</v>
      </c>
      <c r="V87" s="13"/>
      <c r="W87" s="13"/>
      <c r="X87" s="13"/>
      <c r="Y87" s="13"/>
      <c r="Z87" s="13"/>
      <c r="AA87" s="56"/>
      <c r="AB87" s="76"/>
    </row>
    <row r="88" spans="1:28" ht="13.95" customHeight="1">
      <c r="A88" s="57" t="s">
        <v>242</v>
      </c>
      <c r="B88" s="17" t="s">
        <v>128</v>
      </c>
      <c r="C88" s="107" t="s">
        <v>243</v>
      </c>
      <c r="D88" s="104" t="s">
        <v>207</v>
      </c>
      <c r="E88" s="41" t="s">
        <v>81</v>
      </c>
      <c r="F88" s="41" t="s">
        <v>82</v>
      </c>
      <c r="G88" s="104" t="s">
        <v>52</v>
      </c>
      <c r="H88" s="17" t="s">
        <v>83</v>
      </c>
      <c r="I88" s="17" t="s">
        <v>129</v>
      </c>
      <c r="J88" s="17" t="s">
        <v>85</v>
      </c>
      <c r="K88" s="17" t="s">
        <v>104</v>
      </c>
      <c r="L88" s="17" t="s">
        <v>105</v>
      </c>
      <c r="M88" s="17" t="s">
        <v>88</v>
      </c>
      <c r="N88" s="17" t="s">
        <v>106</v>
      </c>
      <c r="O88" s="17" t="s">
        <v>107</v>
      </c>
      <c r="P88" s="104" t="s">
        <v>52</v>
      </c>
      <c r="Q88" s="18" t="s">
        <v>45</v>
      </c>
      <c r="R88" s="17">
        <v>1</v>
      </c>
      <c r="S88" s="15">
        <v>80</v>
      </c>
      <c r="T88" s="2">
        <f>R88*S88</f>
        <v>80</v>
      </c>
      <c r="U88" s="13"/>
      <c r="V88" s="2">
        <f>U88*T88</f>
        <v>0</v>
      </c>
      <c r="W88" s="2">
        <f>R88*U88*2</f>
        <v>0</v>
      </c>
      <c r="X88" s="19">
        <v>0</v>
      </c>
      <c r="Y88" s="2">
        <f>X88*W88/1000</f>
        <v>0</v>
      </c>
      <c r="Z88" s="2">
        <f>U88*X88*2</f>
        <v>0</v>
      </c>
      <c r="AA88" s="58">
        <f>SUM(V88+Y88)</f>
        <v>0</v>
      </c>
      <c r="AB88" s="76" t="s">
        <v>191</v>
      </c>
    </row>
    <row r="89" spans="1:28" ht="13.95" customHeight="1">
      <c r="A89" s="57" t="s">
        <v>242</v>
      </c>
      <c r="B89" s="17" t="s">
        <v>112</v>
      </c>
      <c r="C89" s="107" t="s">
        <v>243</v>
      </c>
      <c r="D89" s="104" t="s">
        <v>92</v>
      </c>
      <c r="E89" s="41" t="s">
        <v>81</v>
      </c>
      <c r="F89" s="41" t="s">
        <v>113</v>
      </c>
      <c r="G89" s="104" t="s">
        <v>36</v>
      </c>
      <c r="H89" s="17"/>
      <c r="I89" s="17" t="s">
        <v>84</v>
      </c>
      <c r="J89" s="17" t="s">
        <v>85</v>
      </c>
      <c r="K89" s="17" t="s">
        <v>86</v>
      </c>
      <c r="L89" s="17" t="s">
        <v>95</v>
      </c>
      <c r="M89" s="17" t="s">
        <v>88</v>
      </c>
      <c r="N89" s="17" t="s">
        <v>114</v>
      </c>
      <c r="O89" s="17" t="s">
        <v>115</v>
      </c>
      <c r="P89" s="104" t="s">
        <v>116</v>
      </c>
      <c r="Q89" s="18" t="s">
        <v>37</v>
      </c>
      <c r="R89" s="17">
        <v>1</v>
      </c>
      <c r="S89" s="15">
        <v>20</v>
      </c>
      <c r="T89" s="2">
        <f>R89*S89</f>
        <v>20</v>
      </c>
      <c r="U89" s="17">
        <f>$U$85</f>
        <v>0</v>
      </c>
      <c r="V89" s="2">
        <f>U89*T89</f>
        <v>0</v>
      </c>
      <c r="W89" s="2">
        <f>R89*U89*2</f>
        <v>0</v>
      </c>
      <c r="X89" s="19">
        <v>0</v>
      </c>
      <c r="Y89" s="2">
        <f>X89*W89/1000</f>
        <v>0</v>
      </c>
      <c r="Z89" s="2">
        <f>U89*X89*2</f>
        <v>0</v>
      </c>
      <c r="AA89" s="58">
        <f>SUM(V89+Y89)</f>
        <v>0</v>
      </c>
      <c r="AB89" s="76" t="s">
        <v>192</v>
      </c>
    </row>
    <row r="90" spans="1:28" ht="13.95" customHeight="1">
      <c r="A90" s="102" t="s">
        <v>242</v>
      </c>
      <c r="B90" s="63" t="s">
        <v>237</v>
      </c>
      <c r="C90" s="64"/>
      <c r="D90" s="12"/>
      <c r="E90" s="40"/>
      <c r="F90" s="40"/>
      <c r="G90" s="12"/>
      <c r="H90" s="12"/>
      <c r="I90" s="12"/>
      <c r="J90" s="12"/>
      <c r="K90" s="12"/>
      <c r="L90" s="12"/>
      <c r="M90" s="12"/>
      <c r="N90" s="12"/>
      <c r="O90" s="12"/>
      <c r="P90" s="13"/>
      <c r="Q90" s="14"/>
      <c r="R90" s="13"/>
      <c r="S90" s="95"/>
      <c r="T90" s="13"/>
      <c r="U90" s="17">
        <v>0</v>
      </c>
      <c r="V90" s="13"/>
      <c r="W90" s="13"/>
      <c r="X90" s="13"/>
      <c r="Y90" s="13"/>
      <c r="Z90" s="13"/>
      <c r="AA90" s="56"/>
      <c r="AB90" s="76"/>
    </row>
    <row r="91" spans="1:28" ht="13.95" customHeight="1">
      <c r="A91" s="57" t="s">
        <v>242</v>
      </c>
      <c r="B91" s="17" t="s">
        <v>128</v>
      </c>
      <c r="C91" s="107" t="s">
        <v>243</v>
      </c>
      <c r="D91" s="104" t="s">
        <v>207</v>
      </c>
      <c r="E91" s="41" t="s">
        <v>81</v>
      </c>
      <c r="F91" s="41" t="s">
        <v>82</v>
      </c>
      <c r="G91" s="104" t="s">
        <v>52</v>
      </c>
      <c r="H91" s="17" t="s">
        <v>83</v>
      </c>
      <c r="I91" s="17" t="s">
        <v>129</v>
      </c>
      <c r="J91" s="17" t="s">
        <v>85</v>
      </c>
      <c r="K91" s="17" t="s">
        <v>104</v>
      </c>
      <c r="L91" s="17" t="s">
        <v>105</v>
      </c>
      <c r="M91" s="17" t="s">
        <v>88</v>
      </c>
      <c r="N91" s="17" t="s">
        <v>106</v>
      </c>
      <c r="O91" s="17" t="s">
        <v>107</v>
      </c>
      <c r="P91" s="104" t="s">
        <v>52</v>
      </c>
      <c r="Q91" s="18" t="s">
        <v>45</v>
      </c>
      <c r="R91" s="17">
        <v>1</v>
      </c>
      <c r="S91" s="15">
        <v>80</v>
      </c>
      <c r="T91" s="2">
        <f>R91*S91</f>
        <v>80</v>
      </c>
      <c r="U91" s="13"/>
      <c r="V91" s="2">
        <f>U91*T91</f>
        <v>0</v>
      </c>
      <c r="W91" s="2">
        <f>R91*U91*2</f>
        <v>0</v>
      </c>
      <c r="X91" s="19">
        <v>0</v>
      </c>
      <c r="Y91" s="2">
        <f>X91*W91/1000</f>
        <v>0</v>
      </c>
      <c r="Z91" s="2">
        <f>U91*X91*2</f>
        <v>0</v>
      </c>
      <c r="AA91" s="58">
        <f>SUM(V91+Y91)</f>
        <v>0</v>
      </c>
      <c r="AB91" s="76" t="s">
        <v>191</v>
      </c>
    </row>
    <row r="92" spans="1:28" ht="13.95" customHeight="1">
      <c r="A92" s="57" t="s">
        <v>242</v>
      </c>
      <c r="B92" s="17" t="s">
        <v>112</v>
      </c>
      <c r="C92" s="107" t="s">
        <v>243</v>
      </c>
      <c r="D92" s="104" t="s">
        <v>92</v>
      </c>
      <c r="E92" s="41" t="s">
        <v>81</v>
      </c>
      <c r="F92" s="41" t="s">
        <v>113</v>
      </c>
      <c r="G92" s="104" t="s">
        <v>36</v>
      </c>
      <c r="H92" s="17"/>
      <c r="I92" s="17" t="s">
        <v>84</v>
      </c>
      <c r="J92" s="17" t="s">
        <v>85</v>
      </c>
      <c r="K92" s="17" t="s">
        <v>86</v>
      </c>
      <c r="L92" s="17" t="s">
        <v>95</v>
      </c>
      <c r="M92" s="17" t="s">
        <v>88</v>
      </c>
      <c r="N92" s="17" t="s">
        <v>114</v>
      </c>
      <c r="O92" s="17" t="s">
        <v>115</v>
      </c>
      <c r="P92" s="104" t="s">
        <v>116</v>
      </c>
      <c r="Q92" s="18" t="s">
        <v>37</v>
      </c>
      <c r="R92" s="17">
        <v>1</v>
      </c>
      <c r="S92" s="15">
        <v>20</v>
      </c>
      <c r="T92" s="2">
        <f>R92*S92</f>
        <v>20</v>
      </c>
      <c r="U92" s="17">
        <f>$U$85</f>
        <v>0</v>
      </c>
      <c r="V92" s="2">
        <f>U92*T92</f>
        <v>0</v>
      </c>
      <c r="W92" s="2">
        <f>R92*U92*2</f>
        <v>0</v>
      </c>
      <c r="X92" s="19">
        <v>0</v>
      </c>
      <c r="Y92" s="2">
        <f>X92*W92/1000</f>
        <v>0</v>
      </c>
      <c r="Z92" s="2">
        <f>U92*X92*2</f>
        <v>0</v>
      </c>
      <c r="AA92" s="58">
        <f>SUM(V92+Y92)</f>
        <v>0</v>
      </c>
      <c r="AB92" s="76" t="s">
        <v>192</v>
      </c>
    </row>
    <row r="93" spans="1:28" ht="13.95" customHeight="1">
      <c r="A93" s="55" t="s">
        <v>179</v>
      </c>
      <c r="B93" s="63" t="s">
        <v>180</v>
      </c>
      <c r="C93" s="64"/>
      <c r="D93" s="12"/>
      <c r="E93" s="40"/>
      <c r="F93" s="40"/>
      <c r="G93" s="12"/>
      <c r="H93" s="12"/>
      <c r="I93" s="12"/>
      <c r="J93" s="12"/>
      <c r="K93" s="12"/>
      <c r="L93" s="12"/>
      <c r="M93" s="12"/>
      <c r="N93" s="12"/>
      <c r="O93" s="12"/>
      <c r="P93" s="13"/>
      <c r="Q93" s="14"/>
      <c r="R93" s="13"/>
      <c r="S93" s="95"/>
      <c r="T93" s="13"/>
      <c r="U93" s="17">
        <v>61</v>
      </c>
      <c r="V93" s="13"/>
      <c r="W93" s="13"/>
      <c r="X93" s="13"/>
      <c r="Y93" s="13"/>
      <c r="Z93" s="13"/>
      <c r="AA93" s="56"/>
      <c r="AB93" s="76"/>
    </row>
    <row r="94" spans="1:28" ht="13.95" customHeight="1">
      <c r="A94" s="57" t="s">
        <v>179</v>
      </c>
      <c r="B94" s="17" t="s">
        <v>128</v>
      </c>
      <c r="C94" s="104" t="s">
        <v>180</v>
      </c>
      <c r="D94" s="104" t="s">
        <v>207</v>
      </c>
      <c r="E94" s="41" t="s">
        <v>81</v>
      </c>
      <c r="F94" s="41" t="s">
        <v>82</v>
      </c>
      <c r="G94" s="104" t="s">
        <v>58</v>
      </c>
      <c r="H94" s="17" t="s">
        <v>83</v>
      </c>
      <c r="I94" s="17" t="s">
        <v>129</v>
      </c>
      <c r="J94" s="17" t="s">
        <v>85</v>
      </c>
      <c r="K94" s="17" t="s">
        <v>104</v>
      </c>
      <c r="L94" s="17" t="s">
        <v>105</v>
      </c>
      <c r="M94" s="17" t="s">
        <v>88</v>
      </c>
      <c r="N94" s="17" t="s">
        <v>106</v>
      </c>
      <c r="O94" s="17" t="s">
        <v>107</v>
      </c>
      <c r="P94" s="104" t="s">
        <v>58</v>
      </c>
      <c r="Q94" s="18" t="s">
        <v>45</v>
      </c>
      <c r="R94" s="17">
        <v>1</v>
      </c>
      <c r="S94" s="15">
        <v>80</v>
      </c>
      <c r="T94" s="2">
        <f>R94*S94</f>
        <v>80</v>
      </c>
      <c r="U94" s="13"/>
      <c r="V94" s="2">
        <f>U94*T94</f>
        <v>0</v>
      </c>
      <c r="W94" s="2">
        <f>R94*U94*2</f>
        <v>0</v>
      </c>
      <c r="X94" s="19">
        <v>0</v>
      </c>
      <c r="Y94" s="2">
        <f>X94*W94/1000</f>
        <v>0</v>
      </c>
      <c r="Z94" s="2">
        <f>U94*X94*2</f>
        <v>0</v>
      </c>
      <c r="AA94" s="58">
        <f>SUM(V94+Y94)</f>
        <v>0</v>
      </c>
      <c r="AB94" s="76" t="s">
        <v>191</v>
      </c>
    </row>
    <row r="95" spans="1:28" ht="13.95" customHeight="1" thickBot="1">
      <c r="A95" s="57" t="s">
        <v>179</v>
      </c>
      <c r="B95" s="65" t="s">
        <v>112</v>
      </c>
      <c r="C95" s="104" t="s">
        <v>180</v>
      </c>
      <c r="D95" s="108" t="s">
        <v>92</v>
      </c>
      <c r="E95" s="66" t="s">
        <v>81</v>
      </c>
      <c r="F95" s="66" t="s">
        <v>113</v>
      </c>
      <c r="G95" s="108" t="s">
        <v>36</v>
      </c>
      <c r="H95" s="65"/>
      <c r="I95" s="65" t="s">
        <v>84</v>
      </c>
      <c r="J95" s="65" t="s">
        <v>85</v>
      </c>
      <c r="K95" s="65" t="s">
        <v>86</v>
      </c>
      <c r="L95" s="65" t="s">
        <v>95</v>
      </c>
      <c r="M95" s="65" t="s">
        <v>88</v>
      </c>
      <c r="N95" s="65" t="s">
        <v>114</v>
      </c>
      <c r="O95" s="65" t="s">
        <v>115</v>
      </c>
      <c r="P95" s="108" t="s">
        <v>116</v>
      </c>
      <c r="Q95" s="67" t="s">
        <v>37</v>
      </c>
      <c r="R95" s="65">
        <v>1</v>
      </c>
      <c r="S95" s="68">
        <v>20</v>
      </c>
      <c r="T95" s="69">
        <f>R95*S95</f>
        <v>20</v>
      </c>
      <c r="U95" s="17">
        <f>$U$94</f>
        <v>0</v>
      </c>
      <c r="V95" s="69">
        <f>U95*T95</f>
        <v>0</v>
      </c>
      <c r="W95" s="69">
        <f>R95*U95*2</f>
        <v>0</v>
      </c>
      <c r="X95" s="70">
        <v>0</v>
      </c>
      <c r="Y95" s="69">
        <f>X95*W95/1000</f>
        <v>0</v>
      </c>
      <c r="Z95" s="69">
        <f>U95*X95*2</f>
        <v>0</v>
      </c>
      <c r="AA95" s="71">
        <f>SUM(V95+Y95)</f>
        <v>0</v>
      </c>
      <c r="AB95" s="77" t="s">
        <v>192</v>
      </c>
    </row>
    <row r="96" spans="1:28" ht="13.95" customHeight="1">
      <c r="A96" s="36"/>
      <c r="B96" s="36"/>
      <c r="C96" s="36"/>
      <c r="D96" s="36"/>
      <c r="E96" s="43"/>
      <c r="F96" s="43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7"/>
      <c r="R96" s="36"/>
      <c r="S96" s="36"/>
      <c r="T96" s="36"/>
      <c r="U96" s="17">
        <f>$U$94</f>
        <v>0</v>
      </c>
      <c r="V96" s="36"/>
      <c r="W96" s="36"/>
      <c r="X96" s="36"/>
      <c r="Y96" s="36"/>
      <c r="Z96" s="36"/>
      <c r="AA96" s="36"/>
    </row>
    <row r="97" spans="1:27" ht="13.95" customHeight="1">
      <c r="A97" s="36"/>
      <c r="B97" s="36"/>
      <c r="C97" s="36"/>
      <c r="D97" s="36"/>
      <c r="E97" s="43"/>
      <c r="F97" s="43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7"/>
      <c r="R97" s="36"/>
      <c r="S97" s="36"/>
      <c r="T97" s="36"/>
      <c r="U97" s="13"/>
      <c r="V97" s="36"/>
      <c r="W97" s="36"/>
      <c r="X97" s="36"/>
      <c r="Y97" s="36"/>
      <c r="Z97" s="36"/>
      <c r="AA97" s="36"/>
    </row>
    <row r="98" spans="1:27" ht="13.95" customHeight="1">
      <c r="A98" s="36"/>
      <c r="B98" s="36"/>
      <c r="C98" s="36"/>
      <c r="D98" s="36"/>
      <c r="E98" s="43"/>
      <c r="F98" s="43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7"/>
      <c r="R98" s="36"/>
      <c r="S98" s="36"/>
      <c r="T98" s="36"/>
      <c r="U98" s="17">
        <f>$U$97</f>
        <v>0</v>
      </c>
      <c r="V98" s="36"/>
      <c r="W98" s="36"/>
      <c r="X98" s="36"/>
      <c r="Y98" s="36"/>
      <c r="Z98" s="36"/>
      <c r="AA98" s="36"/>
    </row>
    <row r="99" spans="1:27" ht="13.95" customHeight="1">
      <c r="Q99"/>
      <c r="U99" s="17">
        <f>$U$97</f>
        <v>0</v>
      </c>
    </row>
    <row r="100" spans="1:27" ht="13.95" customHeight="1">
      <c r="Q100"/>
      <c r="U100" s="13"/>
    </row>
    <row r="101" spans="1:27" ht="13.95" customHeight="1">
      <c r="Q101"/>
      <c r="U101" s="17">
        <f>$U$100</f>
        <v>0</v>
      </c>
    </row>
    <row r="102" spans="1:27" ht="13.95" customHeight="1">
      <c r="Q102"/>
      <c r="U102" s="17">
        <f>$U$100</f>
        <v>0</v>
      </c>
    </row>
    <row r="103" spans="1:27" ht="13.95" customHeight="1">
      <c r="Q103"/>
      <c r="U103" s="13"/>
    </row>
    <row r="104" spans="1:27" ht="13.95" customHeight="1">
      <c r="U104" s="17">
        <f>$U$103</f>
        <v>0</v>
      </c>
    </row>
    <row r="105" spans="1:27" ht="13.95" customHeight="1">
      <c r="U105" s="17">
        <f>$U$103</f>
        <v>0</v>
      </c>
    </row>
    <row r="106" spans="1:27" ht="13.95" customHeight="1">
      <c r="U106" s="13"/>
    </row>
    <row r="107" spans="1:27" ht="13.95" customHeight="1">
      <c r="U107" s="17">
        <f>$U$106</f>
        <v>0</v>
      </c>
    </row>
    <row r="108" spans="1:27" ht="13.95" customHeight="1">
      <c r="U108" s="17">
        <f>$U$106</f>
        <v>0</v>
      </c>
    </row>
    <row r="109" spans="1:27" ht="13.95" customHeight="1">
      <c r="U109" s="13"/>
    </row>
    <row r="110" spans="1:27" ht="13.95" customHeight="1">
      <c r="U110" s="17">
        <f>$U$109</f>
        <v>0</v>
      </c>
    </row>
    <row r="111" spans="1:27" ht="13.95" customHeight="1">
      <c r="U111" s="17">
        <f>$U$109</f>
        <v>0</v>
      </c>
    </row>
    <row r="112" spans="1:27" ht="13.95" customHeight="1">
      <c r="U112" s="13"/>
    </row>
    <row r="113" spans="21:21" ht="13.95" customHeight="1">
      <c r="U113" s="17">
        <f>$U$112</f>
        <v>0</v>
      </c>
    </row>
    <row r="114" spans="21:21" ht="13.95" customHeight="1">
      <c r="U114" s="17">
        <f>$U$112</f>
        <v>0</v>
      </c>
    </row>
    <row r="115" spans="21:21" ht="13.95" customHeight="1">
      <c r="U115" s="13"/>
    </row>
    <row r="116" spans="21:21" ht="13.95" customHeight="1">
      <c r="U116" s="17">
        <f>$U$115</f>
        <v>0</v>
      </c>
    </row>
    <row r="117" spans="21:21" ht="13.95" customHeight="1">
      <c r="U117" s="17">
        <f>$U$115</f>
        <v>0</v>
      </c>
    </row>
    <row r="118" spans="21:21" ht="13.95" customHeight="1">
      <c r="U118" s="13"/>
    </row>
    <row r="119" spans="21:21" ht="13.95" customHeight="1">
      <c r="U119" s="17">
        <f>$U$118</f>
        <v>0</v>
      </c>
    </row>
    <row r="120" spans="21:21" ht="13.95" customHeight="1">
      <c r="U120" s="17">
        <f>$U$118</f>
        <v>0</v>
      </c>
    </row>
    <row r="121" spans="21:21" ht="13.95" customHeight="1">
      <c r="U121" s="13"/>
    </row>
    <row r="122" spans="21:21" ht="13.95" customHeight="1">
      <c r="U122" s="17">
        <f>$U$121</f>
        <v>0</v>
      </c>
    </row>
    <row r="123" spans="21:21" ht="13.95" customHeight="1">
      <c r="U123" s="17">
        <f>$U$121</f>
        <v>0</v>
      </c>
    </row>
    <row r="124" spans="21:21" ht="13.95" customHeight="1">
      <c r="U124" s="13"/>
    </row>
    <row r="125" spans="21:21" ht="13.95" customHeight="1">
      <c r="U125" s="17">
        <f>$U$124</f>
        <v>0</v>
      </c>
    </row>
    <row r="126" spans="21:21" ht="13.95" customHeight="1">
      <c r="U126" s="17">
        <f>$U$124</f>
        <v>0</v>
      </c>
    </row>
  </sheetData>
  <autoFilter ref="A12:AB95" xr:uid="{9A70291F-740D-4A5B-9074-8A4CFF7BD9D1}"/>
  <phoneticPr fontId="6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d_clear_ICS">
          <controlPr defaultSize="0" autoLine="0" r:id="rId5">
            <anchor>
              <from>
                <xdr:col>0</xdr:col>
                <xdr:colOff>1706880</xdr:colOff>
                <xdr:row>9</xdr:row>
                <xdr:rowOff>22860</xdr:rowOff>
              </from>
              <to>
                <xdr:col>1</xdr:col>
                <xdr:colOff>1082040</xdr:colOff>
                <xdr:row>9</xdr:row>
                <xdr:rowOff>525780</xdr:rowOff>
              </to>
            </anchor>
          </controlPr>
        </control>
      </mc:Choice>
      <mc:Fallback>
        <control shapeId="3074" r:id="rId4" name="cmd_clear_ICS"/>
      </mc:Fallback>
    </mc:AlternateContent>
    <mc:AlternateContent xmlns:mc="http://schemas.openxmlformats.org/markup-compatibility/2006">
      <mc:Choice Requires="x14">
        <control shapeId="3073" r:id="rId6" name="Cmd_GetQtyEBOQ_ICS">
          <controlPr defaultSize="0" autoLine="0" r:id="rId7">
            <anchor>
              <from>
                <xdr:col>2</xdr:col>
                <xdr:colOff>45720</xdr:colOff>
                <xdr:row>9</xdr:row>
                <xdr:rowOff>22860</xdr:rowOff>
              </from>
              <to>
                <xdr:col>3</xdr:col>
                <xdr:colOff>579120</xdr:colOff>
                <xdr:row>9</xdr:row>
                <xdr:rowOff>548640</xdr:rowOff>
              </to>
            </anchor>
          </controlPr>
        </control>
      </mc:Choice>
      <mc:Fallback>
        <control shapeId="3073" r:id="rId6" name="Cmd_GetQtyEBOQ_IC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B03BB-DB9E-4A12-BD05-8C708095D950}">
  <sheetPr codeName="Sheet12"/>
  <dimension ref="A1:I25"/>
  <sheetViews>
    <sheetView zoomScale="70" zoomScaleNormal="70" workbookViewId="0">
      <selection activeCell="G8" sqref="G8"/>
    </sheetView>
  </sheetViews>
  <sheetFormatPr defaultColWidth="9.109375" defaultRowHeight="14.4" outlineLevelCol="1"/>
  <cols>
    <col min="1" max="1" width="28.88671875" customWidth="1"/>
    <col min="2" max="2" width="153.88671875" hidden="1" customWidth="1" outlineLevel="1"/>
    <col min="3" max="3" width="33.6640625" customWidth="1" collapsed="1"/>
    <col min="4" max="4" width="26.6640625" customWidth="1"/>
    <col min="5" max="5" width="13.109375" customWidth="1"/>
    <col min="6" max="6" width="13.88671875" customWidth="1"/>
    <col min="7" max="7" width="18.33203125" customWidth="1"/>
    <col min="8" max="8" width="21.33203125" customWidth="1"/>
    <col min="9" max="9" width="22.109375" customWidth="1"/>
  </cols>
  <sheetData>
    <row r="1" spans="1:9" ht="101.4" customHeight="1"/>
    <row r="2" spans="1:9" ht="53.25" customHeight="1"/>
    <row r="4" spans="1:9">
      <c r="A4" s="89" t="s">
        <v>32</v>
      </c>
      <c r="B4" s="89" t="s">
        <v>21</v>
      </c>
      <c r="C4" s="89" t="s">
        <v>204</v>
      </c>
      <c r="D4" s="89" t="s">
        <v>171</v>
      </c>
      <c r="E4" s="85" t="s">
        <v>183</v>
      </c>
      <c r="F4" s="93" t="s">
        <v>198</v>
      </c>
      <c r="G4" s="72" t="s">
        <v>200</v>
      </c>
      <c r="H4" s="93" t="s">
        <v>199</v>
      </c>
      <c r="I4" s="72" t="s">
        <v>201</v>
      </c>
    </row>
    <row r="5" spans="1:9">
      <c r="A5" s="88" t="s">
        <v>36</v>
      </c>
      <c r="B5" s="73" t="s">
        <v>37</v>
      </c>
      <c r="C5" s="73"/>
      <c r="D5" s="75"/>
      <c r="E5" s="86" t="s">
        <v>192</v>
      </c>
      <c r="F5" s="91">
        <v>3</v>
      </c>
      <c r="G5" s="92"/>
      <c r="H5" s="91">
        <v>10</v>
      </c>
      <c r="I5" s="92"/>
    </row>
    <row r="6" spans="1:9">
      <c r="A6" s="88" t="s">
        <v>31</v>
      </c>
      <c r="B6" s="73" t="s">
        <v>54</v>
      </c>
      <c r="C6" s="73"/>
      <c r="D6" s="73"/>
      <c r="E6" s="86" t="s">
        <v>189</v>
      </c>
      <c r="F6" s="91">
        <v>5</v>
      </c>
      <c r="G6" s="92"/>
      <c r="H6" s="91">
        <v>10</v>
      </c>
      <c r="I6" s="92"/>
    </row>
    <row r="7" spans="1:9">
      <c r="A7" s="88" t="s">
        <v>197</v>
      </c>
      <c r="B7" s="73" t="s">
        <v>40</v>
      </c>
      <c r="C7" s="73"/>
      <c r="D7" s="73"/>
      <c r="E7" s="86" t="s">
        <v>193</v>
      </c>
      <c r="F7" s="91">
        <v>5</v>
      </c>
      <c r="G7" s="92"/>
      <c r="H7" s="91">
        <v>10</v>
      </c>
      <c r="I7" s="92"/>
    </row>
    <row r="8" spans="1:9">
      <c r="A8" s="88" t="s">
        <v>196</v>
      </c>
      <c r="B8" s="73" t="s">
        <v>40</v>
      </c>
      <c r="C8" s="73"/>
      <c r="D8" s="73"/>
      <c r="E8" s="86" t="s">
        <v>193</v>
      </c>
      <c r="F8" s="91">
        <v>5</v>
      </c>
      <c r="G8" s="92"/>
      <c r="H8" s="91">
        <v>10</v>
      </c>
      <c r="I8" s="92"/>
    </row>
    <row r="9" spans="1:9">
      <c r="A9" s="88" t="s">
        <v>42</v>
      </c>
      <c r="B9" s="73" t="s">
        <v>40</v>
      </c>
      <c r="C9" s="73"/>
      <c r="D9" s="73"/>
      <c r="E9" s="86" t="s">
        <v>191</v>
      </c>
      <c r="F9" s="91">
        <v>5</v>
      </c>
      <c r="G9" s="92"/>
      <c r="H9" s="91">
        <v>10</v>
      </c>
      <c r="I9" s="92"/>
    </row>
    <row r="10" spans="1:9">
      <c r="A10" s="88" t="s">
        <v>195</v>
      </c>
      <c r="B10" s="73" t="s">
        <v>54</v>
      </c>
      <c r="C10" s="73"/>
      <c r="D10" s="73"/>
      <c r="E10" s="86" t="s">
        <v>193</v>
      </c>
      <c r="F10" s="91">
        <v>5</v>
      </c>
      <c r="G10" s="92"/>
      <c r="H10" s="91">
        <v>10</v>
      </c>
      <c r="I10" s="92"/>
    </row>
    <row r="11" spans="1:9">
      <c r="A11" s="88" t="s">
        <v>43</v>
      </c>
      <c r="B11" s="73" t="s">
        <v>165</v>
      </c>
      <c r="C11" s="73"/>
      <c r="D11" s="73"/>
      <c r="E11" s="86" t="s">
        <v>189</v>
      </c>
      <c r="F11" s="91">
        <v>5</v>
      </c>
      <c r="G11" s="92"/>
      <c r="H11" s="91">
        <v>10</v>
      </c>
      <c r="I11" s="92"/>
    </row>
    <row r="12" spans="1:9">
      <c r="A12" s="88" t="s">
        <v>162</v>
      </c>
      <c r="B12" s="73" t="s">
        <v>45</v>
      </c>
      <c r="C12" s="73"/>
      <c r="D12" s="73"/>
      <c r="E12" s="86" t="s">
        <v>189</v>
      </c>
      <c r="F12" s="91">
        <v>5</v>
      </c>
      <c r="G12" s="92"/>
      <c r="H12" s="91">
        <v>10</v>
      </c>
      <c r="I12" s="92"/>
    </row>
    <row r="13" spans="1:9">
      <c r="A13" s="88" t="s">
        <v>58</v>
      </c>
      <c r="B13" s="73" t="s">
        <v>45</v>
      </c>
      <c r="C13" s="73"/>
      <c r="D13" s="73"/>
      <c r="E13" s="86" t="s">
        <v>191</v>
      </c>
      <c r="F13" s="91">
        <v>5</v>
      </c>
      <c r="G13" s="92"/>
      <c r="H13" s="91">
        <v>10</v>
      </c>
      <c r="I13" s="92"/>
    </row>
    <row r="14" spans="1:9">
      <c r="A14" s="88" t="s">
        <v>44</v>
      </c>
      <c r="B14" s="73" t="s">
        <v>54</v>
      </c>
      <c r="C14" s="73"/>
      <c r="D14" s="73"/>
      <c r="E14" s="86" t="s">
        <v>191</v>
      </c>
      <c r="F14" s="91">
        <v>5</v>
      </c>
      <c r="G14" s="92"/>
      <c r="H14" s="91">
        <v>10</v>
      </c>
      <c r="I14" s="92"/>
    </row>
    <row r="15" spans="1:9">
      <c r="A15" s="88" t="s">
        <v>46</v>
      </c>
      <c r="B15" s="73" t="s">
        <v>48</v>
      </c>
      <c r="C15" s="73"/>
      <c r="D15" s="73"/>
      <c r="E15" s="86" t="s">
        <v>189</v>
      </c>
      <c r="F15" s="91">
        <v>5</v>
      </c>
      <c r="G15" s="92"/>
      <c r="H15" s="91">
        <v>10</v>
      </c>
      <c r="I15" s="92"/>
    </row>
    <row r="16" spans="1:9">
      <c r="A16" s="88" t="s">
        <v>47</v>
      </c>
      <c r="B16" s="73" t="s">
        <v>45</v>
      </c>
      <c r="C16" s="73"/>
      <c r="D16" s="73"/>
      <c r="E16" s="86" t="s">
        <v>191</v>
      </c>
      <c r="F16" s="91">
        <v>5</v>
      </c>
      <c r="G16" s="92"/>
      <c r="H16" s="91">
        <v>10</v>
      </c>
      <c r="I16" s="92"/>
    </row>
    <row r="17" spans="1:9">
      <c r="A17" s="88" t="s">
        <v>49</v>
      </c>
      <c r="B17" s="73" t="s">
        <v>45</v>
      </c>
      <c r="C17" s="73"/>
      <c r="D17" s="73"/>
      <c r="E17" s="86" t="s">
        <v>191</v>
      </c>
      <c r="F17" s="91">
        <v>5</v>
      </c>
      <c r="G17" s="92"/>
      <c r="H17" s="91">
        <v>10</v>
      </c>
      <c r="I17" s="92"/>
    </row>
    <row r="18" spans="1:9">
      <c r="A18" s="88" t="s">
        <v>50</v>
      </c>
      <c r="B18" s="73" t="s">
        <v>45</v>
      </c>
      <c r="C18" s="73"/>
      <c r="D18" s="73"/>
      <c r="E18" s="86" t="s">
        <v>191</v>
      </c>
      <c r="F18" s="91">
        <v>5</v>
      </c>
      <c r="G18" s="92"/>
      <c r="H18" s="91">
        <v>10</v>
      </c>
      <c r="I18" s="92"/>
    </row>
    <row r="19" spans="1:9">
      <c r="A19" s="88" t="s">
        <v>51</v>
      </c>
      <c r="B19" s="73" t="s">
        <v>45</v>
      </c>
      <c r="C19" s="73"/>
      <c r="D19" s="73"/>
      <c r="E19" s="86" t="s">
        <v>191</v>
      </c>
      <c r="F19" s="91">
        <v>5</v>
      </c>
      <c r="G19" s="92"/>
      <c r="H19" s="91">
        <v>10</v>
      </c>
      <c r="I19" s="92"/>
    </row>
    <row r="20" spans="1:9">
      <c r="A20" s="88" t="s">
        <v>158</v>
      </c>
      <c r="B20" s="73" t="s">
        <v>45</v>
      </c>
      <c r="C20" s="73"/>
      <c r="D20" s="73"/>
      <c r="E20" s="86" t="s">
        <v>191</v>
      </c>
      <c r="F20" s="91">
        <v>5</v>
      </c>
      <c r="G20" s="92"/>
      <c r="H20" s="91">
        <v>10</v>
      </c>
      <c r="I20" s="92"/>
    </row>
    <row r="21" spans="1:9">
      <c r="A21" s="88" t="s">
        <v>159</v>
      </c>
      <c r="B21" s="73" t="s">
        <v>45</v>
      </c>
      <c r="C21" s="73"/>
      <c r="D21" s="73"/>
      <c r="E21" s="86" t="s">
        <v>191</v>
      </c>
      <c r="F21" s="91">
        <v>5</v>
      </c>
      <c r="G21" s="92"/>
      <c r="H21" s="91">
        <v>10</v>
      </c>
      <c r="I21" s="92"/>
    </row>
    <row r="22" spans="1:9">
      <c r="A22" s="88" t="s">
        <v>52</v>
      </c>
      <c r="B22" s="73" t="s">
        <v>54</v>
      </c>
      <c r="C22" s="73"/>
      <c r="D22" s="73"/>
      <c r="E22" s="86" t="s">
        <v>191</v>
      </c>
      <c r="F22" s="91">
        <v>5</v>
      </c>
      <c r="G22" s="92"/>
      <c r="H22" s="91">
        <v>10</v>
      </c>
      <c r="I22" s="92"/>
    </row>
    <row r="23" spans="1:9">
      <c r="A23" s="88" t="s">
        <v>53</v>
      </c>
      <c r="B23" s="73" t="s">
        <v>56</v>
      </c>
      <c r="C23" s="73"/>
      <c r="D23" s="73"/>
      <c r="E23" s="86" t="s">
        <v>189</v>
      </c>
      <c r="F23" s="91">
        <v>5</v>
      </c>
      <c r="G23" s="92"/>
      <c r="H23" s="91">
        <v>10</v>
      </c>
      <c r="I23" s="92"/>
    </row>
    <row r="24" spans="1:9">
      <c r="A24" s="88" t="s">
        <v>55</v>
      </c>
      <c r="B24" s="73"/>
      <c r="C24" s="73"/>
      <c r="D24" s="73"/>
      <c r="E24" s="86" t="s">
        <v>190</v>
      </c>
      <c r="F24" s="91">
        <v>5</v>
      </c>
      <c r="G24" s="92"/>
      <c r="H24" s="91">
        <v>10</v>
      </c>
      <c r="I24" s="92"/>
    </row>
    <row r="25" spans="1:9">
      <c r="A25" s="87" t="s">
        <v>59</v>
      </c>
      <c r="C25" s="90">
        <f>SUM(C5:C24)</f>
        <v>0</v>
      </c>
      <c r="D25" s="90">
        <f>SUM(D5:D24)</f>
        <v>0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13314" r:id="rId4" name="Cmd_clearQtyICS">
          <controlPr defaultSize="0" autoLine="0" r:id="rId5">
            <anchor>
              <from>
                <xdr:col>0</xdr:col>
                <xdr:colOff>350520</xdr:colOff>
                <xdr:row>1</xdr:row>
                <xdr:rowOff>38100</xdr:rowOff>
              </from>
              <to>
                <xdr:col>0</xdr:col>
                <xdr:colOff>1767840</xdr:colOff>
                <xdr:row>1</xdr:row>
                <xdr:rowOff>586740</xdr:rowOff>
              </to>
            </anchor>
          </controlPr>
        </control>
      </mc:Choice>
      <mc:Fallback>
        <control shapeId="13314" r:id="rId4" name="Cmd_clearQtyICS"/>
      </mc:Fallback>
    </mc:AlternateContent>
    <mc:AlternateContent xmlns:mc="http://schemas.openxmlformats.org/markup-compatibility/2006">
      <mc:Choice Requires="x14">
        <control shapeId="13313" r:id="rId6" name="cmd_CountQtyICS">
          <controlPr defaultSize="0" autoLine="0" r:id="rId7">
            <anchor>
              <from>
                <xdr:col>0</xdr:col>
                <xdr:colOff>1897380</xdr:colOff>
                <xdr:row>1</xdr:row>
                <xdr:rowOff>30480</xdr:rowOff>
              </from>
              <to>
                <xdr:col>2</xdr:col>
                <xdr:colOff>1409700</xdr:colOff>
                <xdr:row>1</xdr:row>
                <xdr:rowOff>586740</xdr:rowOff>
              </to>
            </anchor>
          </controlPr>
        </control>
      </mc:Choice>
      <mc:Fallback>
        <control shapeId="13313" r:id="rId6" name="cmd_CountQtyICS"/>
      </mc:Fallback>
    </mc:AlternateContent>
    <mc:AlternateContent xmlns:mc="http://schemas.openxmlformats.org/markup-compatibility/2006">
      <mc:Choice Requires="x14">
        <control shapeId="13315" r:id="rId8" name="cmd_copyTabletoPlc_ICS">
          <controlPr defaultSize="0" autoLine="0" r:id="rId9">
            <anchor>
              <from>
                <xdr:col>2</xdr:col>
                <xdr:colOff>1524000</xdr:colOff>
                <xdr:row>1</xdr:row>
                <xdr:rowOff>30480</xdr:rowOff>
              </from>
              <to>
                <xdr:col>3</xdr:col>
                <xdr:colOff>693420</xdr:colOff>
                <xdr:row>1</xdr:row>
                <xdr:rowOff>594360</xdr:rowOff>
              </to>
            </anchor>
          </controlPr>
        </control>
      </mc:Choice>
      <mc:Fallback>
        <control shapeId="13315" r:id="rId8" name="cmd_copyTabletoPlc_IC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3:E21"/>
  <sheetViews>
    <sheetView zoomScale="85" zoomScaleNormal="85" workbookViewId="0">
      <selection activeCell="I21" sqref="I21"/>
    </sheetView>
  </sheetViews>
  <sheetFormatPr defaultColWidth="9.109375" defaultRowHeight="14.4"/>
  <cols>
    <col min="1" max="1" width="42.88671875" bestFit="1" customWidth="1"/>
    <col min="2" max="2" width="150.44140625" bestFit="1" customWidth="1"/>
    <col min="3" max="3" width="23.6640625" bestFit="1" customWidth="1"/>
    <col min="4" max="5" width="23.33203125" bestFit="1" customWidth="1"/>
    <col min="6" max="6" width="22.5546875" bestFit="1" customWidth="1"/>
  </cols>
  <sheetData>
    <row r="3" spans="1:5">
      <c r="A3" s="3" t="s">
        <v>32</v>
      </c>
      <c r="B3" s="3" t="s">
        <v>21</v>
      </c>
      <c r="C3" t="s">
        <v>33</v>
      </c>
      <c r="D3" t="s">
        <v>34</v>
      </c>
      <c r="E3" t="s">
        <v>35</v>
      </c>
    </row>
    <row r="4" spans="1:5">
      <c r="A4" t="s">
        <v>36</v>
      </c>
      <c r="B4" t="s">
        <v>37</v>
      </c>
      <c r="C4">
        <v>0</v>
      </c>
      <c r="D4">
        <v>0</v>
      </c>
      <c r="E4">
        <v>0</v>
      </c>
    </row>
    <row r="5" spans="1:5">
      <c r="A5" t="s">
        <v>31</v>
      </c>
      <c r="B5" t="s">
        <v>38</v>
      </c>
      <c r="C5">
        <v>0</v>
      </c>
      <c r="D5">
        <v>0</v>
      </c>
      <c r="E5">
        <v>0</v>
      </c>
    </row>
    <row r="6" spans="1:5">
      <c r="A6" t="s">
        <v>39</v>
      </c>
      <c r="B6" t="s">
        <v>40</v>
      </c>
      <c r="C6">
        <v>4</v>
      </c>
      <c r="D6">
        <v>40</v>
      </c>
      <c r="E6">
        <v>0</v>
      </c>
    </row>
    <row r="7" spans="1:5">
      <c r="A7" t="s">
        <v>41</v>
      </c>
      <c r="B7" t="s">
        <v>40</v>
      </c>
      <c r="C7">
        <v>0</v>
      </c>
      <c r="D7">
        <v>0</v>
      </c>
      <c r="E7">
        <v>0</v>
      </c>
    </row>
    <row r="8" spans="1:5">
      <c r="A8" t="s">
        <v>42</v>
      </c>
      <c r="B8" t="s">
        <v>40</v>
      </c>
      <c r="C8">
        <v>4</v>
      </c>
      <c r="D8">
        <v>40</v>
      </c>
      <c r="E8">
        <v>0</v>
      </c>
    </row>
    <row r="9" spans="1:5">
      <c r="A9" t="s">
        <v>43</v>
      </c>
      <c r="B9" t="s">
        <v>38</v>
      </c>
      <c r="C9">
        <v>0</v>
      </c>
      <c r="D9">
        <v>0</v>
      </c>
      <c r="E9">
        <v>0</v>
      </c>
    </row>
    <row r="10" spans="1:5">
      <c r="A10" t="s">
        <v>44</v>
      </c>
      <c r="B10" t="s">
        <v>45</v>
      </c>
      <c r="C10">
        <v>0</v>
      </c>
      <c r="D10">
        <v>0</v>
      </c>
      <c r="E10">
        <v>0</v>
      </c>
    </row>
    <row r="11" spans="1:5">
      <c r="A11" t="s">
        <v>46</v>
      </c>
      <c r="B11" t="s">
        <v>38</v>
      </c>
      <c r="C11">
        <v>0</v>
      </c>
      <c r="D11">
        <v>0</v>
      </c>
      <c r="E11">
        <v>0</v>
      </c>
    </row>
    <row r="12" spans="1:5">
      <c r="A12" t="s">
        <v>47</v>
      </c>
      <c r="B12" t="s">
        <v>48</v>
      </c>
      <c r="C12">
        <v>8.0399999999999991</v>
      </c>
      <c r="D12">
        <v>80</v>
      </c>
      <c r="E12">
        <v>20</v>
      </c>
    </row>
    <row r="13" spans="1:5">
      <c r="A13" t="s">
        <v>49</v>
      </c>
      <c r="B13" t="s">
        <v>45</v>
      </c>
      <c r="C13">
        <v>26</v>
      </c>
      <c r="D13">
        <v>400</v>
      </c>
      <c r="E13">
        <v>0</v>
      </c>
    </row>
    <row r="14" spans="1:5">
      <c r="A14" t="s">
        <v>50</v>
      </c>
      <c r="B14" t="s">
        <v>45</v>
      </c>
      <c r="C14">
        <v>0</v>
      </c>
      <c r="D14">
        <v>0</v>
      </c>
      <c r="E14">
        <v>0</v>
      </c>
    </row>
    <row r="15" spans="1:5">
      <c r="A15" t="s">
        <v>51</v>
      </c>
      <c r="B15" t="s">
        <v>45</v>
      </c>
      <c r="C15">
        <v>0</v>
      </c>
      <c r="D15">
        <v>0</v>
      </c>
      <c r="E15">
        <v>0</v>
      </c>
    </row>
    <row r="16" spans="1:5">
      <c r="A16" t="s">
        <v>52</v>
      </c>
      <c r="B16" t="s">
        <v>45</v>
      </c>
      <c r="C16">
        <v>0</v>
      </c>
      <c r="D16">
        <v>0</v>
      </c>
      <c r="E16">
        <v>0</v>
      </c>
    </row>
    <row r="17" spans="1:5">
      <c r="A17" t="s">
        <v>53</v>
      </c>
      <c r="B17" t="s">
        <v>54</v>
      </c>
      <c r="C17">
        <v>0</v>
      </c>
      <c r="D17">
        <v>0</v>
      </c>
      <c r="E17">
        <v>0</v>
      </c>
    </row>
    <row r="18" spans="1:5">
      <c r="A18" t="s">
        <v>55</v>
      </c>
      <c r="B18" t="s">
        <v>56</v>
      </c>
      <c r="C18">
        <v>2</v>
      </c>
      <c r="D18">
        <v>40</v>
      </c>
      <c r="E18">
        <v>0</v>
      </c>
    </row>
    <row r="19" spans="1:5">
      <c r="A19" t="s">
        <v>57</v>
      </c>
      <c r="B19" t="s">
        <v>57</v>
      </c>
    </row>
    <row r="20" spans="1:5">
      <c r="A20" t="s">
        <v>58</v>
      </c>
      <c r="B20" t="s">
        <v>45</v>
      </c>
      <c r="C20">
        <v>0</v>
      </c>
      <c r="D20">
        <v>0</v>
      </c>
      <c r="E20">
        <v>0</v>
      </c>
    </row>
    <row r="21" spans="1:5">
      <c r="A21" t="s">
        <v>59</v>
      </c>
      <c r="C21">
        <v>44.04</v>
      </c>
      <c r="D21">
        <v>600</v>
      </c>
      <c r="E21">
        <v>20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A46"/>
  <sheetViews>
    <sheetView zoomScale="70" zoomScaleNormal="70" workbookViewId="0">
      <pane xSplit="7" topLeftCell="H1" activePane="topRight" state="frozen"/>
      <selection activeCell="I21" sqref="I21"/>
      <selection pane="topRight" activeCell="I21" sqref="I21"/>
    </sheetView>
  </sheetViews>
  <sheetFormatPr defaultColWidth="9.109375" defaultRowHeight="14.4"/>
  <cols>
    <col min="1" max="1" width="28.5546875" hidden="1" customWidth="1"/>
    <col min="2" max="2" width="40.33203125" bestFit="1" customWidth="1"/>
    <col min="3" max="3" width="40.33203125" customWidth="1"/>
    <col min="4" max="4" width="15.44140625" bestFit="1" customWidth="1"/>
    <col min="5" max="5" width="13" customWidth="1"/>
    <col min="6" max="6" width="14" customWidth="1"/>
    <col min="7" max="7" width="29" bestFit="1" customWidth="1"/>
    <col min="8" max="8" width="5.88671875" bestFit="1" customWidth="1"/>
    <col min="9" max="9" width="24.33203125" bestFit="1" customWidth="1"/>
    <col min="10" max="10" width="11.5546875" customWidth="1"/>
    <col min="11" max="11" width="12.88671875" customWidth="1"/>
    <col min="12" max="12" width="10.6640625" bestFit="1" customWidth="1"/>
    <col min="13" max="13" width="9" customWidth="1"/>
    <col min="14" max="14" width="21.44140625" bestFit="1" customWidth="1"/>
    <col min="15" max="15" width="10.109375" customWidth="1"/>
    <col min="16" max="16" width="29" bestFit="1" customWidth="1"/>
    <col min="17" max="17" width="62.88671875" style="28" customWidth="1"/>
    <col min="18" max="18" width="9.33203125" customWidth="1"/>
    <col min="19" max="19" width="7.109375" bestFit="1" customWidth="1"/>
    <col min="20" max="20" width="10" customWidth="1"/>
    <col min="21" max="22" width="8.6640625" bestFit="1" customWidth="1"/>
    <col min="23" max="23" width="8.109375" bestFit="1" customWidth="1"/>
    <col min="24" max="25" width="8.6640625" customWidth="1"/>
    <col min="26" max="26" width="8.109375" customWidth="1"/>
    <col min="27" max="27" width="14" bestFit="1" customWidth="1"/>
    <col min="28" max="28" width="13.5546875" bestFit="1" customWidth="1"/>
    <col min="31" max="31" width="16.44140625" bestFit="1" customWidth="1"/>
  </cols>
  <sheetData>
    <row r="1" spans="1:27" ht="88.95" customHeight="1">
      <c r="B1" s="32" t="s">
        <v>60</v>
      </c>
      <c r="C1" s="33"/>
      <c r="Q1" s="30" t="s">
        <v>61</v>
      </c>
    </row>
    <row r="2" spans="1:27" ht="115.5" customHeight="1">
      <c r="B2" s="34" t="s">
        <v>62</v>
      </c>
      <c r="C2" s="35"/>
    </row>
    <row r="3" spans="1:27" ht="55.8">
      <c r="A3" s="7" t="s">
        <v>18</v>
      </c>
      <c r="B3" s="31" t="s">
        <v>19</v>
      </c>
      <c r="C3" s="31" t="s">
        <v>63</v>
      </c>
      <c r="D3" s="8" t="s">
        <v>64</v>
      </c>
      <c r="E3" s="8" t="s">
        <v>65</v>
      </c>
      <c r="F3" s="8" t="s">
        <v>66</v>
      </c>
      <c r="G3" s="8" t="s">
        <v>32</v>
      </c>
      <c r="H3" s="8" t="s">
        <v>67</v>
      </c>
      <c r="I3" s="8" t="s">
        <v>68</v>
      </c>
      <c r="J3" s="8" t="s">
        <v>69</v>
      </c>
      <c r="K3" s="8" t="s">
        <v>70</v>
      </c>
      <c r="L3" s="8" t="s">
        <v>71</v>
      </c>
      <c r="M3" s="8" t="s">
        <v>72</v>
      </c>
      <c r="N3" s="8" t="s">
        <v>73</v>
      </c>
      <c r="O3" s="8" t="s">
        <v>74</v>
      </c>
      <c r="P3" s="8" t="s">
        <v>20</v>
      </c>
      <c r="Q3" s="8" t="s">
        <v>21</v>
      </c>
      <c r="R3" s="8" t="s">
        <v>22</v>
      </c>
      <c r="S3" s="9" t="s">
        <v>75</v>
      </c>
      <c r="T3" s="8" t="s">
        <v>23</v>
      </c>
      <c r="U3" s="10" t="s">
        <v>24</v>
      </c>
      <c r="V3" s="29" t="s">
        <v>25</v>
      </c>
      <c r="W3" s="29" t="s">
        <v>26</v>
      </c>
      <c r="X3" s="10" t="s">
        <v>76</v>
      </c>
      <c r="Y3" s="29" t="s">
        <v>27</v>
      </c>
      <c r="Z3" s="29" t="s">
        <v>28</v>
      </c>
      <c r="AA3" s="11" t="s">
        <v>29</v>
      </c>
    </row>
    <row r="4" spans="1:27">
      <c r="A4" s="12" t="s">
        <v>77</v>
      </c>
      <c r="B4" s="12" t="s">
        <v>78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3"/>
      <c r="Q4" s="14"/>
      <c r="R4" s="13"/>
      <c r="S4" s="15"/>
      <c r="T4" s="13"/>
      <c r="U4" s="13"/>
      <c r="V4" s="13"/>
      <c r="W4" s="13"/>
      <c r="X4" s="13"/>
      <c r="Y4" s="13"/>
      <c r="Z4" s="13"/>
      <c r="AA4" s="16"/>
    </row>
    <row r="5" spans="1:27" ht="28.8">
      <c r="A5" s="17"/>
      <c r="B5" s="17" t="s">
        <v>79</v>
      </c>
      <c r="C5" s="17"/>
      <c r="D5" s="17" t="s">
        <v>80</v>
      </c>
      <c r="E5" s="17" t="s">
        <v>81</v>
      </c>
      <c r="F5" s="17" t="s">
        <v>82</v>
      </c>
      <c r="G5" s="17" t="s">
        <v>53</v>
      </c>
      <c r="H5" s="17" t="s">
        <v>83</v>
      </c>
      <c r="I5" s="17" t="s">
        <v>84</v>
      </c>
      <c r="J5" s="17" t="s">
        <v>85</v>
      </c>
      <c r="K5" s="17" t="s">
        <v>86</v>
      </c>
      <c r="L5" s="17" t="s">
        <v>87</v>
      </c>
      <c r="M5" s="17" t="s">
        <v>88</v>
      </c>
      <c r="N5" s="17" t="s">
        <v>89</v>
      </c>
      <c r="O5" s="17" t="s">
        <v>90</v>
      </c>
      <c r="P5" s="17" t="s">
        <v>53</v>
      </c>
      <c r="Q5" s="18" t="s">
        <v>54</v>
      </c>
      <c r="R5" s="17">
        <v>1</v>
      </c>
      <c r="S5" s="15">
        <v>200</v>
      </c>
      <c r="T5" s="2">
        <f>R5*S5</f>
        <v>200</v>
      </c>
      <c r="U5" s="19">
        <v>0</v>
      </c>
      <c r="V5" s="2">
        <f>U5*T5/1000</f>
        <v>0</v>
      </c>
      <c r="W5" s="2">
        <f>R5*U5*2</f>
        <v>0</v>
      </c>
      <c r="X5" s="19">
        <v>0</v>
      </c>
      <c r="Y5" s="2">
        <f>X5*W5/1000</f>
        <v>0</v>
      </c>
      <c r="Z5" s="2">
        <f>U5*X5*2</f>
        <v>0</v>
      </c>
      <c r="AA5" s="1">
        <f>SUM(V5+Y5)</f>
        <v>0</v>
      </c>
    </row>
    <row r="6" spans="1:27">
      <c r="A6" s="17"/>
      <c r="B6" s="17" t="s">
        <v>91</v>
      </c>
      <c r="C6" s="17"/>
      <c r="D6" s="17" t="s">
        <v>92</v>
      </c>
      <c r="E6" s="17" t="s">
        <v>93</v>
      </c>
      <c r="F6" s="17"/>
      <c r="G6" s="17" t="s">
        <v>55</v>
      </c>
      <c r="H6" s="17"/>
      <c r="I6" s="17" t="s">
        <v>94</v>
      </c>
      <c r="J6" s="17" t="s">
        <v>85</v>
      </c>
      <c r="K6" s="17" t="s">
        <v>86</v>
      </c>
      <c r="L6" s="17" t="s">
        <v>95</v>
      </c>
      <c r="M6" s="17" t="s">
        <v>88</v>
      </c>
      <c r="N6" s="17" t="s">
        <v>95</v>
      </c>
      <c r="O6" s="17" t="s">
        <v>96</v>
      </c>
      <c r="P6" s="17" t="s">
        <v>97</v>
      </c>
      <c r="Q6" s="18" t="s">
        <v>56</v>
      </c>
      <c r="R6" s="17">
        <v>2</v>
      </c>
      <c r="S6" s="15">
        <v>100</v>
      </c>
      <c r="T6" s="2">
        <f>R6*S6</f>
        <v>200</v>
      </c>
      <c r="U6" s="19">
        <v>0</v>
      </c>
      <c r="V6" s="2">
        <f>U6*T6/1000</f>
        <v>0</v>
      </c>
      <c r="W6" s="2">
        <f>R6*U6*2</f>
        <v>0</v>
      </c>
      <c r="X6" s="19">
        <v>0</v>
      </c>
      <c r="Y6" s="2">
        <f>X6*W6/1000</f>
        <v>0</v>
      </c>
      <c r="Z6" s="2">
        <f>U6*X6*2</f>
        <v>0</v>
      </c>
      <c r="AA6" s="1">
        <f>SUM(V6+Y6)</f>
        <v>0</v>
      </c>
    </row>
    <row r="7" spans="1:27">
      <c r="A7" s="12" t="s">
        <v>98</v>
      </c>
      <c r="B7" s="12" t="s">
        <v>99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3"/>
      <c r="Q7" s="14"/>
      <c r="R7" s="13"/>
      <c r="S7" s="15"/>
      <c r="T7" s="13"/>
      <c r="U7" s="13"/>
      <c r="V7" s="13"/>
      <c r="W7" s="13"/>
      <c r="X7" s="13"/>
      <c r="Y7" s="13"/>
      <c r="Z7" s="13"/>
      <c r="AA7" s="16"/>
    </row>
    <row r="8" spans="1:27" ht="28.8">
      <c r="A8" s="17"/>
      <c r="B8" s="17" t="s">
        <v>100</v>
      </c>
      <c r="C8" s="17"/>
      <c r="D8" s="17" t="s">
        <v>101</v>
      </c>
      <c r="E8" s="17" t="s">
        <v>81</v>
      </c>
      <c r="F8" s="17" t="s">
        <v>102</v>
      </c>
      <c r="G8" s="17" t="s">
        <v>47</v>
      </c>
      <c r="H8" s="17" t="s">
        <v>83</v>
      </c>
      <c r="I8" s="17" t="s">
        <v>103</v>
      </c>
      <c r="J8" s="17" t="s">
        <v>85</v>
      </c>
      <c r="K8" s="17" t="s">
        <v>104</v>
      </c>
      <c r="L8" s="17" t="s">
        <v>105</v>
      </c>
      <c r="M8" s="17" t="s">
        <v>88</v>
      </c>
      <c r="N8" s="17" t="s">
        <v>106</v>
      </c>
      <c r="O8" s="17" t="s">
        <v>107</v>
      </c>
      <c r="P8" s="17" t="s">
        <v>47</v>
      </c>
      <c r="Q8" s="18" t="s">
        <v>48</v>
      </c>
      <c r="R8" s="17">
        <v>1</v>
      </c>
      <c r="S8" s="15">
        <v>10</v>
      </c>
      <c r="T8" s="2">
        <f>R8*S8</f>
        <v>10</v>
      </c>
      <c r="U8" s="19">
        <v>0</v>
      </c>
      <c r="V8" s="2">
        <f>U8*T8/1000</f>
        <v>0</v>
      </c>
      <c r="W8" s="2">
        <f>R8*U8*2</f>
        <v>0</v>
      </c>
      <c r="X8" s="19">
        <v>0</v>
      </c>
      <c r="Y8" s="2">
        <f>X8*W8/1000</f>
        <v>0</v>
      </c>
      <c r="Z8" s="2">
        <f>U8*X8*2</f>
        <v>0</v>
      </c>
      <c r="AA8" s="1">
        <f>SUM(V8+Y8)</f>
        <v>0</v>
      </c>
    </row>
    <row r="9" spans="1:27" ht="28.8">
      <c r="A9" s="17"/>
      <c r="B9" s="17" t="s">
        <v>100</v>
      </c>
      <c r="C9" s="17"/>
      <c r="D9" s="17" t="s">
        <v>101</v>
      </c>
      <c r="E9" s="17" t="s">
        <v>81</v>
      </c>
      <c r="F9" s="17" t="s">
        <v>102</v>
      </c>
      <c r="G9" s="17" t="s">
        <v>42</v>
      </c>
      <c r="H9" s="17" t="s">
        <v>83</v>
      </c>
      <c r="I9" s="17" t="s">
        <v>84</v>
      </c>
      <c r="J9" s="17" t="s">
        <v>85</v>
      </c>
      <c r="K9" s="17" t="s">
        <v>104</v>
      </c>
      <c r="L9" s="17" t="s">
        <v>108</v>
      </c>
      <c r="M9" s="17" t="s">
        <v>85</v>
      </c>
      <c r="N9" s="17" t="s">
        <v>109</v>
      </c>
      <c r="O9" s="17" t="s">
        <v>109</v>
      </c>
      <c r="P9" s="17" t="s">
        <v>42</v>
      </c>
      <c r="Q9" s="18" t="s">
        <v>40</v>
      </c>
      <c r="R9" s="17">
        <v>1</v>
      </c>
      <c r="S9" s="15">
        <v>10</v>
      </c>
      <c r="T9" s="2">
        <f>R9*S9</f>
        <v>10</v>
      </c>
      <c r="U9" s="19">
        <v>0</v>
      </c>
      <c r="V9" s="2">
        <f>U9*T9/1000</f>
        <v>0</v>
      </c>
      <c r="W9" s="2">
        <f>R9*U9*2</f>
        <v>0</v>
      </c>
      <c r="X9" s="19">
        <v>0</v>
      </c>
      <c r="Y9" s="2">
        <f>X9*W9/1000</f>
        <v>0</v>
      </c>
      <c r="Z9" s="2">
        <f>U9*X9*2</f>
        <v>0</v>
      </c>
      <c r="AA9" s="1">
        <f>SUM(V9+Y9)</f>
        <v>0</v>
      </c>
    </row>
    <row r="10" spans="1:27" ht="28.8">
      <c r="A10" s="17"/>
      <c r="B10" s="17" t="s">
        <v>110</v>
      </c>
      <c r="C10" s="17"/>
      <c r="D10" s="17" t="s">
        <v>80</v>
      </c>
      <c r="E10" s="17" t="s">
        <v>81</v>
      </c>
      <c r="F10" s="17" t="s">
        <v>82</v>
      </c>
      <c r="G10" s="17" t="s">
        <v>53</v>
      </c>
      <c r="H10" s="17" t="s">
        <v>83</v>
      </c>
      <c r="I10" s="17" t="s">
        <v>84</v>
      </c>
      <c r="J10" s="17" t="s">
        <v>85</v>
      </c>
      <c r="K10" s="17" t="s">
        <v>86</v>
      </c>
      <c r="L10" s="17" t="s">
        <v>87</v>
      </c>
      <c r="M10" s="17" t="s">
        <v>88</v>
      </c>
      <c r="N10" s="17" t="s">
        <v>89</v>
      </c>
      <c r="O10" s="17" t="s">
        <v>90</v>
      </c>
      <c r="P10" s="17" t="s">
        <v>53</v>
      </c>
      <c r="Q10" s="18" t="s">
        <v>54</v>
      </c>
      <c r="R10" s="17">
        <v>1</v>
      </c>
      <c r="S10" s="15">
        <v>10</v>
      </c>
      <c r="T10" s="2">
        <f>R10*S10</f>
        <v>10</v>
      </c>
      <c r="U10" s="19">
        <v>0</v>
      </c>
      <c r="V10" s="2">
        <f>U10*T10/1000</f>
        <v>0</v>
      </c>
      <c r="W10" s="2">
        <f>R10*U10*2</f>
        <v>0</v>
      </c>
      <c r="X10" s="19">
        <v>0</v>
      </c>
      <c r="Y10" s="2">
        <f>X10*W10/1000</f>
        <v>0</v>
      </c>
      <c r="Z10" s="2">
        <f>U10*X10*2</f>
        <v>0</v>
      </c>
      <c r="AA10" s="1">
        <f>SUM(V10+Y10)</f>
        <v>0</v>
      </c>
    </row>
    <row r="11" spans="1:27" ht="28.8">
      <c r="A11" s="17"/>
      <c r="B11" s="17" t="s">
        <v>111</v>
      </c>
      <c r="C11" s="17"/>
      <c r="D11" s="17" t="s">
        <v>80</v>
      </c>
      <c r="E11" s="17" t="s">
        <v>81</v>
      </c>
      <c r="F11" s="17" t="s">
        <v>82</v>
      </c>
      <c r="G11" s="17" t="s">
        <v>43</v>
      </c>
      <c r="H11" s="17" t="s">
        <v>83</v>
      </c>
      <c r="I11" s="17" t="s">
        <v>84</v>
      </c>
      <c r="J11" s="17" t="s">
        <v>85</v>
      </c>
      <c r="K11" s="17" t="s">
        <v>86</v>
      </c>
      <c r="L11" s="17" t="s">
        <v>87</v>
      </c>
      <c r="M11" s="17" t="s">
        <v>88</v>
      </c>
      <c r="N11" s="17" t="s">
        <v>89</v>
      </c>
      <c r="O11" s="17" t="s">
        <v>90</v>
      </c>
      <c r="P11" s="17" t="s">
        <v>43</v>
      </c>
      <c r="Q11" s="18" t="s">
        <v>38</v>
      </c>
      <c r="R11" s="17">
        <v>1</v>
      </c>
      <c r="S11" s="15">
        <v>10</v>
      </c>
      <c r="T11" s="2">
        <f>R11*S11</f>
        <v>10</v>
      </c>
      <c r="U11" s="19">
        <v>0</v>
      </c>
      <c r="V11" s="2">
        <f>U11*T11/1000</f>
        <v>0</v>
      </c>
      <c r="W11" s="2">
        <f>R11*U11*2</f>
        <v>0</v>
      </c>
      <c r="X11" s="19">
        <v>0</v>
      </c>
      <c r="Y11" s="2">
        <f>X11*W11/1000</f>
        <v>0</v>
      </c>
      <c r="Z11" s="2">
        <f>U11*X11*2</f>
        <v>0</v>
      </c>
      <c r="AA11" s="1">
        <f>SUM(V11+Y11)</f>
        <v>0</v>
      </c>
    </row>
    <row r="12" spans="1:27" ht="43.2">
      <c r="A12" s="17"/>
      <c r="B12" s="17" t="s">
        <v>112</v>
      </c>
      <c r="C12" s="17"/>
      <c r="D12" s="17" t="s">
        <v>92</v>
      </c>
      <c r="E12" s="17" t="s">
        <v>81</v>
      </c>
      <c r="F12" s="17" t="s">
        <v>113</v>
      </c>
      <c r="G12" s="17" t="s">
        <v>36</v>
      </c>
      <c r="H12" s="17"/>
      <c r="I12" s="17" t="s">
        <v>84</v>
      </c>
      <c r="J12" s="17" t="s">
        <v>85</v>
      </c>
      <c r="K12" s="17" t="s">
        <v>86</v>
      </c>
      <c r="L12" s="17" t="s">
        <v>95</v>
      </c>
      <c r="M12" s="17" t="s">
        <v>88</v>
      </c>
      <c r="N12" s="17" t="s">
        <v>114</v>
      </c>
      <c r="O12" s="17" t="s">
        <v>115</v>
      </c>
      <c r="P12" s="17" t="s">
        <v>116</v>
      </c>
      <c r="Q12" s="18" t="s">
        <v>37</v>
      </c>
      <c r="R12" s="17">
        <v>1</v>
      </c>
      <c r="S12" s="15">
        <v>15</v>
      </c>
      <c r="T12" s="2">
        <f>R12*S12</f>
        <v>15</v>
      </c>
      <c r="U12" s="19">
        <v>0</v>
      </c>
      <c r="V12" s="2">
        <f>U12*T12/1000</f>
        <v>0</v>
      </c>
      <c r="W12" s="2">
        <f>R12*U12*2</f>
        <v>0</v>
      </c>
      <c r="X12" s="19">
        <v>0</v>
      </c>
      <c r="Y12" s="2">
        <f>X12*W12/1000</f>
        <v>0</v>
      </c>
      <c r="Z12" s="2">
        <f>U12*X12*2</f>
        <v>0</v>
      </c>
      <c r="AA12" s="1">
        <f>SUM(V12+Y12)</f>
        <v>0</v>
      </c>
    </row>
    <row r="13" spans="1:27">
      <c r="A13" s="20" t="s">
        <v>117</v>
      </c>
      <c r="B13" s="20" t="s">
        <v>118</v>
      </c>
      <c r="C13" s="20" t="s">
        <v>119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1"/>
      <c r="Q13" s="22"/>
      <c r="R13" s="21"/>
      <c r="S13" s="23"/>
      <c r="T13" s="21"/>
      <c r="U13" s="21"/>
      <c r="V13" s="21"/>
      <c r="W13" s="21"/>
      <c r="X13" s="21"/>
      <c r="Y13" s="21"/>
      <c r="Z13" s="21"/>
      <c r="AA13" s="16"/>
    </row>
    <row r="14" spans="1:27" ht="28.8">
      <c r="A14" s="24"/>
      <c r="B14" s="24" t="s">
        <v>120</v>
      </c>
      <c r="C14" s="24"/>
      <c r="D14" s="17" t="s">
        <v>101</v>
      </c>
      <c r="E14" s="17" t="s">
        <v>81</v>
      </c>
      <c r="F14" s="17" t="s">
        <v>102</v>
      </c>
      <c r="G14" s="17" t="s">
        <v>47</v>
      </c>
      <c r="H14" s="17" t="s">
        <v>83</v>
      </c>
      <c r="I14" s="17" t="s">
        <v>103</v>
      </c>
      <c r="J14" s="17" t="s">
        <v>85</v>
      </c>
      <c r="K14" s="17" t="s">
        <v>104</v>
      </c>
      <c r="L14" s="17" t="s">
        <v>105</v>
      </c>
      <c r="M14" s="17" t="s">
        <v>88</v>
      </c>
      <c r="N14" s="17" t="s">
        <v>106</v>
      </c>
      <c r="O14" s="17" t="s">
        <v>107</v>
      </c>
      <c r="P14" s="17" t="s">
        <v>47</v>
      </c>
      <c r="Q14" s="18" t="s">
        <v>48</v>
      </c>
      <c r="R14" s="24">
        <v>2</v>
      </c>
      <c r="S14" s="25">
        <v>200</v>
      </c>
      <c r="T14" s="2">
        <f>R14*S14</f>
        <v>400</v>
      </c>
      <c r="U14" s="19">
        <v>10</v>
      </c>
      <c r="V14" s="2">
        <f>U14*T14/1000</f>
        <v>4</v>
      </c>
      <c r="W14" s="2">
        <f>R14*U14*2</f>
        <v>40</v>
      </c>
      <c r="X14" s="19">
        <v>1</v>
      </c>
      <c r="Y14" s="2">
        <f>X14*W14/1000</f>
        <v>0.04</v>
      </c>
      <c r="Z14" s="2">
        <f>U14*X14*2</f>
        <v>20</v>
      </c>
      <c r="AA14" s="1">
        <f>SUM(V14+Y14)</f>
        <v>4.04</v>
      </c>
    </row>
    <row r="15" spans="1:27" ht="28.8">
      <c r="A15" s="17"/>
      <c r="B15" s="17" t="s">
        <v>121</v>
      </c>
      <c r="C15" s="17"/>
      <c r="D15" s="17" t="s">
        <v>101</v>
      </c>
      <c r="E15" s="17" t="s">
        <v>81</v>
      </c>
      <c r="F15" s="17" t="s">
        <v>102</v>
      </c>
      <c r="G15" s="17" t="s">
        <v>47</v>
      </c>
      <c r="H15" s="17" t="s">
        <v>83</v>
      </c>
      <c r="I15" s="17" t="s">
        <v>103</v>
      </c>
      <c r="J15" s="17" t="s">
        <v>85</v>
      </c>
      <c r="K15" s="17" t="s">
        <v>104</v>
      </c>
      <c r="L15" s="17" t="s">
        <v>105</v>
      </c>
      <c r="M15" s="17" t="s">
        <v>88</v>
      </c>
      <c r="N15" s="17" t="s">
        <v>106</v>
      </c>
      <c r="O15" s="17" t="s">
        <v>107</v>
      </c>
      <c r="P15" s="17" t="s">
        <v>122</v>
      </c>
      <c r="Q15" s="18" t="s">
        <v>48</v>
      </c>
      <c r="R15" s="17">
        <v>2</v>
      </c>
      <c r="S15" s="15">
        <v>200</v>
      </c>
      <c r="T15" s="2">
        <f>R15*S15</f>
        <v>400</v>
      </c>
      <c r="U15" s="19">
        <v>10</v>
      </c>
      <c r="V15" s="2">
        <f>U15*T15/1000</f>
        <v>4</v>
      </c>
      <c r="W15" s="2">
        <f>R15*U15*2</f>
        <v>40</v>
      </c>
      <c r="X15" s="19">
        <v>0</v>
      </c>
      <c r="Y15" s="2">
        <f>X15*W15/1000</f>
        <v>0</v>
      </c>
      <c r="Z15" s="2">
        <f>U15*X15*2</f>
        <v>0</v>
      </c>
      <c r="AA15" s="1">
        <f>SUM(V15+Y15)</f>
        <v>4</v>
      </c>
    </row>
    <row r="16" spans="1:27" ht="28.8">
      <c r="A16" s="17"/>
      <c r="B16" s="17" t="s">
        <v>123</v>
      </c>
      <c r="C16" s="17"/>
      <c r="D16" s="17" t="s">
        <v>101</v>
      </c>
      <c r="E16" s="17" t="s">
        <v>81</v>
      </c>
      <c r="F16" s="17" t="s">
        <v>102</v>
      </c>
      <c r="G16" s="17" t="s">
        <v>42</v>
      </c>
      <c r="H16" s="17" t="s">
        <v>83</v>
      </c>
      <c r="I16" s="17" t="s">
        <v>84</v>
      </c>
      <c r="J16" s="17" t="s">
        <v>85</v>
      </c>
      <c r="K16" s="17" t="s">
        <v>104</v>
      </c>
      <c r="L16" s="17" t="s">
        <v>108</v>
      </c>
      <c r="M16" s="17" t="s">
        <v>85</v>
      </c>
      <c r="N16" s="17" t="s">
        <v>109</v>
      </c>
      <c r="O16" s="17" t="s">
        <v>109</v>
      </c>
      <c r="P16" s="17" t="s">
        <v>42</v>
      </c>
      <c r="Q16" s="18" t="s">
        <v>40</v>
      </c>
      <c r="R16" s="17">
        <v>2</v>
      </c>
      <c r="S16" s="15">
        <v>200</v>
      </c>
      <c r="T16" s="2">
        <f>R16*S16</f>
        <v>400</v>
      </c>
      <c r="U16" s="19">
        <v>10</v>
      </c>
      <c r="V16" s="2">
        <f>U16*T16/1000</f>
        <v>4</v>
      </c>
      <c r="W16" s="2">
        <f>R16*U16*2</f>
        <v>40</v>
      </c>
      <c r="X16" s="19">
        <v>0</v>
      </c>
      <c r="Y16" s="2">
        <f>X16*W16/1000</f>
        <v>0</v>
      </c>
      <c r="Z16" s="2">
        <f>U16*X16*2</f>
        <v>0</v>
      </c>
      <c r="AA16" s="1">
        <f>SUM(V16+Y16)</f>
        <v>4</v>
      </c>
    </row>
    <row r="17" spans="1:27" ht="28.8">
      <c r="A17" s="17"/>
      <c r="B17" s="17" t="s">
        <v>123</v>
      </c>
      <c r="C17" s="17"/>
      <c r="D17" s="17" t="s">
        <v>101</v>
      </c>
      <c r="E17" s="17" t="s">
        <v>81</v>
      </c>
      <c r="F17" s="17" t="s">
        <v>102</v>
      </c>
      <c r="G17" s="17" t="s">
        <v>39</v>
      </c>
      <c r="H17" s="17" t="s">
        <v>83</v>
      </c>
      <c r="I17" s="17" t="s">
        <v>84</v>
      </c>
      <c r="J17" s="17" t="s">
        <v>85</v>
      </c>
      <c r="K17" s="17" t="s">
        <v>104</v>
      </c>
      <c r="L17" s="17" t="s">
        <v>108</v>
      </c>
      <c r="M17" s="17" t="s">
        <v>85</v>
      </c>
      <c r="N17" s="17" t="s">
        <v>109</v>
      </c>
      <c r="O17" s="17" t="s">
        <v>109</v>
      </c>
      <c r="P17" s="17" t="s">
        <v>39</v>
      </c>
      <c r="Q17" s="18" t="s">
        <v>40</v>
      </c>
      <c r="R17" s="17">
        <v>2</v>
      </c>
      <c r="S17" s="15">
        <v>200</v>
      </c>
      <c r="T17" s="2">
        <f>R17*S17</f>
        <v>400</v>
      </c>
      <c r="U17" s="19">
        <v>10</v>
      </c>
      <c r="V17" s="2">
        <f>U17*T17/1000</f>
        <v>4</v>
      </c>
      <c r="W17" s="2">
        <f>R17*U17*2</f>
        <v>40</v>
      </c>
      <c r="X17" s="19">
        <v>0</v>
      </c>
      <c r="Y17" s="2">
        <f>X17*W17/1000</f>
        <v>0</v>
      </c>
      <c r="Z17" s="2">
        <f>U17*X17*2</f>
        <v>0</v>
      </c>
      <c r="AA17" s="1">
        <f>SUM(V17+Y17)</f>
        <v>4</v>
      </c>
    </row>
    <row r="18" spans="1:27">
      <c r="A18" s="17"/>
      <c r="B18" s="17" t="s">
        <v>124</v>
      </c>
      <c r="C18" s="17"/>
      <c r="D18" s="17" t="s">
        <v>92</v>
      </c>
      <c r="E18" s="17" t="s">
        <v>93</v>
      </c>
      <c r="F18" s="17"/>
      <c r="G18" s="17" t="s">
        <v>55</v>
      </c>
      <c r="H18" s="17"/>
      <c r="I18" s="17" t="s">
        <v>94</v>
      </c>
      <c r="J18" s="17" t="s">
        <v>85</v>
      </c>
      <c r="K18" s="17" t="s">
        <v>86</v>
      </c>
      <c r="L18" s="17" t="s">
        <v>95</v>
      </c>
      <c r="M18" s="17" t="s">
        <v>88</v>
      </c>
      <c r="N18" s="17" t="s">
        <v>95</v>
      </c>
      <c r="O18" s="17" t="s">
        <v>96</v>
      </c>
      <c r="P18" s="17" t="s">
        <v>97</v>
      </c>
      <c r="Q18" s="18" t="s">
        <v>56</v>
      </c>
      <c r="R18" s="17">
        <v>2</v>
      </c>
      <c r="S18" s="15">
        <v>100</v>
      </c>
      <c r="T18" s="2">
        <f>R18*S18</f>
        <v>200</v>
      </c>
      <c r="U18" s="19">
        <v>10</v>
      </c>
      <c r="V18" s="2">
        <f>U18*T18/1000</f>
        <v>2</v>
      </c>
      <c r="W18" s="2">
        <f>R18*U18*2</f>
        <v>40</v>
      </c>
      <c r="X18" s="19">
        <v>0</v>
      </c>
      <c r="Y18" s="2">
        <f>X18*W18/1000</f>
        <v>0</v>
      </c>
      <c r="Z18" s="2">
        <f>U18*X18*2</f>
        <v>0</v>
      </c>
      <c r="AA18" s="1">
        <f>SUM(V18+Y18)</f>
        <v>2</v>
      </c>
    </row>
    <row r="19" spans="1:27">
      <c r="A19" s="12" t="s">
        <v>125</v>
      </c>
      <c r="B19" s="12" t="s">
        <v>126</v>
      </c>
      <c r="C19" s="12" t="s">
        <v>127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3"/>
      <c r="Q19" s="14"/>
      <c r="R19" s="13"/>
      <c r="S19" s="15"/>
      <c r="T19" s="13"/>
      <c r="U19" s="13"/>
      <c r="V19" s="13"/>
      <c r="W19" s="13"/>
      <c r="X19" s="13"/>
      <c r="Y19" s="13"/>
      <c r="Z19" s="13"/>
      <c r="AA19" s="16"/>
    </row>
    <row r="20" spans="1:27" ht="28.8">
      <c r="A20" s="17"/>
      <c r="B20" s="17" t="s">
        <v>128</v>
      </c>
      <c r="C20" s="17"/>
      <c r="D20" s="17" t="s">
        <v>101</v>
      </c>
      <c r="E20" s="17" t="s">
        <v>81</v>
      </c>
      <c r="F20" s="17" t="s">
        <v>82</v>
      </c>
      <c r="G20" s="17" t="s">
        <v>49</v>
      </c>
      <c r="H20" s="17" t="s">
        <v>83</v>
      </c>
      <c r="I20" s="17" t="s">
        <v>129</v>
      </c>
      <c r="J20" s="17" t="s">
        <v>85</v>
      </c>
      <c r="K20" s="17" t="s">
        <v>104</v>
      </c>
      <c r="L20" s="17" t="s">
        <v>105</v>
      </c>
      <c r="M20" s="17" t="s">
        <v>88</v>
      </c>
      <c r="N20" s="17" t="s">
        <v>106</v>
      </c>
      <c r="O20" s="17" t="s">
        <v>107</v>
      </c>
      <c r="P20" s="17" t="s">
        <v>49</v>
      </c>
      <c r="Q20" s="18" t="s">
        <v>45</v>
      </c>
      <c r="R20" s="17">
        <v>2</v>
      </c>
      <c r="S20" s="15">
        <v>130</v>
      </c>
      <c r="T20" s="2">
        <f t="shared" ref="T20:T26" si="0">R20*S20</f>
        <v>260</v>
      </c>
      <c r="U20" s="19">
        <v>100</v>
      </c>
      <c r="V20" s="2">
        <f t="shared" ref="V20:V26" si="1">U20*T20/1000</f>
        <v>26</v>
      </c>
      <c r="W20" s="2">
        <f t="shared" ref="W20:W26" si="2">R20*U20*2</f>
        <v>400</v>
      </c>
      <c r="X20" s="19">
        <v>0</v>
      </c>
      <c r="Y20" s="2">
        <f t="shared" ref="Y20:Y26" si="3">X20*W20/1000</f>
        <v>0</v>
      </c>
      <c r="Z20" s="2">
        <f t="shared" ref="Z20:Z26" si="4">U20*X20*2</f>
        <v>0</v>
      </c>
      <c r="AA20" s="1">
        <f t="shared" ref="AA20:AA26" si="5">SUM(V20+Y20)</f>
        <v>26</v>
      </c>
    </row>
    <row r="21" spans="1:27" ht="28.8">
      <c r="A21" s="17"/>
      <c r="B21" s="17" t="s">
        <v>123</v>
      </c>
      <c r="C21" s="17"/>
      <c r="D21" s="17" t="s">
        <v>101</v>
      </c>
      <c r="E21" s="17" t="s">
        <v>81</v>
      </c>
      <c r="F21" s="17" t="s">
        <v>102</v>
      </c>
      <c r="G21" s="17" t="s">
        <v>41</v>
      </c>
      <c r="H21" s="17" t="s">
        <v>83</v>
      </c>
      <c r="I21" s="17" t="s">
        <v>84</v>
      </c>
      <c r="J21" s="17" t="s">
        <v>85</v>
      </c>
      <c r="K21" s="17" t="s">
        <v>104</v>
      </c>
      <c r="L21" s="17" t="s">
        <v>108</v>
      </c>
      <c r="M21" s="17" t="s">
        <v>85</v>
      </c>
      <c r="N21" s="17" t="s">
        <v>109</v>
      </c>
      <c r="O21" s="17" t="s">
        <v>109</v>
      </c>
      <c r="P21" s="17" t="s">
        <v>41</v>
      </c>
      <c r="Q21" s="18" t="s">
        <v>40</v>
      </c>
      <c r="R21" s="17">
        <v>1</v>
      </c>
      <c r="S21" s="15">
        <v>130</v>
      </c>
      <c r="T21" s="2">
        <f t="shared" si="0"/>
        <v>130</v>
      </c>
      <c r="U21" s="19">
        <v>0</v>
      </c>
      <c r="V21" s="2">
        <f t="shared" si="1"/>
        <v>0</v>
      </c>
      <c r="W21" s="2">
        <f t="shared" si="2"/>
        <v>0</v>
      </c>
      <c r="X21" s="19">
        <v>0</v>
      </c>
      <c r="Y21" s="2">
        <f t="shared" si="3"/>
        <v>0</v>
      </c>
      <c r="Z21" s="2">
        <f t="shared" si="4"/>
        <v>0</v>
      </c>
      <c r="AA21" s="1">
        <f t="shared" si="5"/>
        <v>0</v>
      </c>
    </row>
    <row r="22" spans="1:27" ht="28.8">
      <c r="A22" s="17"/>
      <c r="B22" s="17" t="s">
        <v>130</v>
      </c>
      <c r="C22" s="17"/>
      <c r="D22" s="17" t="s">
        <v>101</v>
      </c>
      <c r="E22" s="17" t="s">
        <v>81</v>
      </c>
      <c r="F22" s="17" t="s">
        <v>82</v>
      </c>
      <c r="G22" s="17" t="s">
        <v>52</v>
      </c>
      <c r="H22" s="17" t="s">
        <v>83</v>
      </c>
      <c r="I22" s="17" t="s">
        <v>129</v>
      </c>
      <c r="J22" s="17" t="s">
        <v>85</v>
      </c>
      <c r="K22" s="17" t="s">
        <v>104</v>
      </c>
      <c r="L22" s="17" t="s">
        <v>105</v>
      </c>
      <c r="M22" s="17" t="s">
        <v>88</v>
      </c>
      <c r="N22" s="17" t="s">
        <v>106</v>
      </c>
      <c r="O22" s="17" t="s">
        <v>107</v>
      </c>
      <c r="P22" s="17" t="s">
        <v>52</v>
      </c>
      <c r="Q22" s="18" t="s">
        <v>45</v>
      </c>
      <c r="R22" s="17">
        <v>4</v>
      </c>
      <c r="S22" s="15">
        <v>80</v>
      </c>
      <c r="T22" s="2">
        <f t="shared" si="0"/>
        <v>320</v>
      </c>
      <c r="U22" s="19">
        <v>0</v>
      </c>
      <c r="V22" s="2">
        <f t="shared" si="1"/>
        <v>0</v>
      </c>
      <c r="W22" s="2">
        <f t="shared" si="2"/>
        <v>0</v>
      </c>
      <c r="X22" s="19">
        <v>0</v>
      </c>
      <c r="Y22" s="2">
        <f t="shared" si="3"/>
        <v>0</v>
      </c>
      <c r="Z22" s="2">
        <f t="shared" si="4"/>
        <v>0</v>
      </c>
      <c r="AA22" s="1">
        <f t="shared" si="5"/>
        <v>0</v>
      </c>
    </row>
    <row r="23" spans="1:27" ht="28.8">
      <c r="A23" s="17"/>
      <c r="B23" s="17" t="s">
        <v>130</v>
      </c>
      <c r="C23" s="17"/>
      <c r="D23" s="17" t="s">
        <v>101</v>
      </c>
      <c r="E23" s="17" t="s">
        <v>81</v>
      </c>
      <c r="F23" s="17" t="s">
        <v>82</v>
      </c>
      <c r="G23" s="17" t="s">
        <v>51</v>
      </c>
      <c r="H23" s="17" t="s">
        <v>83</v>
      </c>
      <c r="I23" s="17" t="s">
        <v>129</v>
      </c>
      <c r="J23" s="17" t="s">
        <v>85</v>
      </c>
      <c r="K23" s="17" t="s">
        <v>104</v>
      </c>
      <c r="L23" s="17" t="s">
        <v>105</v>
      </c>
      <c r="M23" s="17" t="s">
        <v>88</v>
      </c>
      <c r="N23" s="17" t="s">
        <v>106</v>
      </c>
      <c r="O23" s="17" t="s">
        <v>107</v>
      </c>
      <c r="P23" s="17" t="s">
        <v>51</v>
      </c>
      <c r="Q23" s="18" t="s">
        <v>45</v>
      </c>
      <c r="R23" s="17">
        <v>4</v>
      </c>
      <c r="S23" s="15">
        <v>180</v>
      </c>
      <c r="T23" s="2">
        <f t="shared" si="0"/>
        <v>720</v>
      </c>
      <c r="U23" s="19">
        <v>0</v>
      </c>
      <c r="V23" s="2">
        <f t="shared" si="1"/>
        <v>0</v>
      </c>
      <c r="W23" s="2">
        <f t="shared" si="2"/>
        <v>0</v>
      </c>
      <c r="X23" s="19">
        <v>0</v>
      </c>
      <c r="Y23" s="2">
        <f t="shared" si="3"/>
        <v>0</v>
      </c>
      <c r="Z23" s="2">
        <f t="shared" si="4"/>
        <v>0</v>
      </c>
      <c r="AA23" s="1">
        <f t="shared" si="5"/>
        <v>0</v>
      </c>
    </row>
    <row r="24" spans="1:27" ht="28.8">
      <c r="A24" s="17"/>
      <c r="B24" s="17" t="s">
        <v>131</v>
      </c>
      <c r="C24" s="17"/>
      <c r="D24" s="17" t="s">
        <v>80</v>
      </c>
      <c r="E24" s="17" t="s">
        <v>81</v>
      </c>
      <c r="F24" s="17" t="s">
        <v>82</v>
      </c>
      <c r="G24" s="17" t="s">
        <v>46</v>
      </c>
      <c r="H24" s="17" t="s">
        <v>83</v>
      </c>
      <c r="I24" s="17" t="s">
        <v>84</v>
      </c>
      <c r="J24" s="17" t="s">
        <v>85</v>
      </c>
      <c r="K24" s="17" t="s">
        <v>86</v>
      </c>
      <c r="L24" s="17" t="s">
        <v>87</v>
      </c>
      <c r="M24" s="17" t="s">
        <v>88</v>
      </c>
      <c r="N24" s="17" t="s">
        <v>89</v>
      </c>
      <c r="O24" s="17" t="s">
        <v>90</v>
      </c>
      <c r="P24" s="17" t="s">
        <v>46</v>
      </c>
      <c r="Q24" s="18" t="s">
        <v>38</v>
      </c>
      <c r="R24" s="17">
        <v>4</v>
      </c>
      <c r="S24" s="15">
        <v>80</v>
      </c>
      <c r="T24" s="2">
        <f t="shared" si="0"/>
        <v>320</v>
      </c>
      <c r="U24" s="19">
        <v>0</v>
      </c>
      <c r="V24" s="2">
        <f t="shared" si="1"/>
        <v>0</v>
      </c>
      <c r="W24" s="2">
        <f t="shared" si="2"/>
        <v>0</v>
      </c>
      <c r="X24" s="19">
        <v>0</v>
      </c>
      <c r="Y24" s="2">
        <f t="shared" si="3"/>
        <v>0</v>
      </c>
      <c r="Z24" s="2">
        <f t="shared" si="4"/>
        <v>0</v>
      </c>
      <c r="AA24" s="1">
        <f t="shared" si="5"/>
        <v>0</v>
      </c>
    </row>
    <row r="25" spans="1:27">
      <c r="A25" s="17"/>
      <c r="B25" s="17" t="s">
        <v>124</v>
      </c>
      <c r="C25" s="17"/>
      <c r="D25" s="17" t="s">
        <v>92</v>
      </c>
      <c r="E25" s="17" t="s">
        <v>93</v>
      </c>
      <c r="F25" s="17"/>
      <c r="G25" s="17" t="s">
        <v>55</v>
      </c>
      <c r="H25" s="17"/>
      <c r="I25" s="17" t="s">
        <v>94</v>
      </c>
      <c r="J25" s="17" t="s">
        <v>85</v>
      </c>
      <c r="K25" s="17" t="s">
        <v>86</v>
      </c>
      <c r="L25" s="17" t="s">
        <v>95</v>
      </c>
      <c r="M25" s="17" t="s">
        <v>88</v>
      </c>
      <c r="N25" s="17" t="s">
        <v>95</v>
      </c>
      <c r="O25" s="17" t="s">
        <v>96</v>
      </c>
      <c r="P25" s="17" t="s">
        <v>97</v>
      </c>
      <c r="Q25" s="18" t="s">
        <v>56</v>
      </c>
      <c r="R25" s="17">
        <v>2</v>
      </c>
      <c r="S25" s="15">
        <v>150</v>
      </c>
      <c r="T25" s="2">
        <f t="shared" si="0"/>
        <v>300</v>
      </c>
      <c r="U25" s="19">
        <v>0</v>
      </c>
      <c r="V25" s="2">
        <f t="shared" si="1"/>
        <v>0</v>
      </c>
      <c r="W25" s="2">
        <f t="shared" si="2"/>
        <v>0</v>
      </c>
      <c r="X25" s="19">
        <v>0</v>
      </c>
      <c r="Y25" s="2">
        <f t="shared" si="3"/>
        <v>0</v>
      </c>
      <c r="Z25" s="2">
        <f t="shared" si="4"/>
        <v>0</v>
      </c>
      <c r="AA25" s="1">
        <f t="shared" si="5"/>
        <v>0</v>
      </c>
    </row>
    <row r="26" spans="1:27" ht="43.2">
      <c r="A26" s="17"/>
      <c r="B26" s="17" t="s">
        <v>112</v>
      </c>
      <c r="C26" s="17"/>
      <c r="D26" s="17" t="s">
        <v>92</v>
      </c>
      <c r="E26" s="17" t="s">
        <v>81</v>
      </c>
      <c r="F26" s="17" t="s">
        <v>113</v>
      </c>
      <c r="G26" s="17" t="s">
        <v>36</v>
      </c>
      <c r="H26" s="17"/>
      <c r="I26" s="17" t="s">
        <v>84</v>
      </c>
      <c r="J26" s="17" t="s">
        <v>85</v>
      </c>
      <c r="K26" s="17" t="s">
        <v>86</v>
      </c>
      <c r="L26" s="17" t="s">
        <v>95</v>
      </c>
      <c r="M26" s="17" t="s">
        <v>88</v>
      </c>
      <c r="N26" s="17" t="s">
        <v>114</v>
      </c>
      <c r="O26" s="17" t="s">
        <v>115</v>
      </c>
      <c r="P26" s="17" t="s">
        <v>116</v>
      </c>
      <c r="Q26" s="18" t="s">
        <v>37</v>
      </c>
      <c r="R26" s="17">
        <v>2</v>
      </c>
      <c r="S26" s="15">
        <v>120</v>
      </c>
      <c r="T26" s="2">
        <f t="shared" si="0"/>
        <v>240</v>
      </c>
      <c r="U26" s="19">
        <v>0</v>
      </c>
      <c r="V26" s="2">
        <f t="shared" si="1"/>
        <v>0</v>
      </c>
      <c r="W26" s="2">
        <f t="shared" si="2"/>
        <v>0</v>
      </c>
      <c r="X26" s="19">
        <v>0</v>
      </c>
      <c r="Y26" s="2">
        <f t="shared" si="3"/>
        <v>0</v>
      </c>
      <c r="Z26" s="2">
        <f t="shared" si="4"/>
        <v>0</v>
      </c>
      <c r="AA26" s="1">
        <f t="shared" si="5"/>
        <v>0</v>
      </c>
    </row>
    <row r="27" spans="1:27">
      <c r="A27" s="12" t="s">
        <v>132</v>
      </c>
      <c r="B27" s="12" t="s">
        <v>133</v>
      </c>
      <c r="C27" s="12" t="s">
        <v>134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3"/>
      <c r="Q27" s="14"/>
      <c r="R27" s="13"/>
      <c r="S27" s="15"/>
      <c r="T27" s="13"/>
      <c r="U27" s="13"/>
      <c r="V27" s="13"/>
      <c r="W27" s="13"/>
      <c r="X27" s="13"/>
      <c r="Y27" s="13"/>
      <c r="Z27" s="13"/>
      <c r="AA27" s="16"/>
    </row>
    <row r="28" spans="1:27" ht="28.8">
      <c r="A28" s="17"/>
      <c r="B28" s="17" t="s">
        <v>135</v>
      </c>
      <c r="C28" s="17"/>
      <c r="D28" s="17" t="s">
        <v>101</v>
      </c>
      <c r="E28" s="17" t="s">
        <v>81</v>
      </c>
      <c r="F28" s="17" t="s">
        <v>82</v>
      </c>
      <c r="G28" s="17" t="s">
        <v>49</v>
      </c>
      <c r="H28" s="17" t="s">
        <v>83</v>
      </c>
      <c r="I28" s="17" t="s">
        <v>129</v>
      </c>
      <c r="J28" s="17" t="s">
        <v>85</v>
      </c>
      <c r="K28" s="17" t="s">
        <v>104</v>
      </c>
      <c r="L28" s="17" t="s">
        <v>105</v>
      </c>
      <c r="M28" s="17" t="s">
        <v>88</v>
      </c>
      <c r="N28" s="17" t="s">
        <v>106</v>
      </c>
      <c r="O28" s="17" t="s">
        <v>107</v>
      </c>
      <c r="P28" s="17" t="s">
        <v>49</v>
      </c>
      <c r="Q28" s="18" t="s">
        <v>45</v>
      </c>
      <c r="R28" s="17">
        <v>2</v>
      </c>
      <c r="S28" s="15">
        <v>180</v>
      </c>
      <c r="T28" s="2">
        <f>R28*S28</f>
        <v>360</v>
      </c>
      <c r="U28" s="19">
        <v>0</v>
      </c>
      <c r="V28" s="2">
        <f>U28*T28/1000</f>
        <v>0</v>
      </c>
      <c r="W28" s="2">
        <f>R28*U28*2</f>
        <v>0</v>
      </c>
      <c r="X28" s="19">
        <v>0</v>
      </c>
      <c r="Y28" s="2">
        <f>X28*W28/1000</f>
        <v>0</v>
      </c>
      <c r="Z28" s="2">
        <f>U28*X28*2</f>
        <v>0</v>
      </c>
      <c r="AA28" s="1">
        <f>SUM(V28+Y28)</f>
        <v>0</v>
      </c>
    </row>
    <row r="29" spans="1:27" ht="28.8">
      <c r="A29" s="17"/>
      <c r="B29" s="17" t="s">
        <v>123</v>
      </c>
      <c r="C29" s="17"/>
      <c r="D29" s="17" t="s">
        <v>101</v>
      </c>
      <c r="E29" s="17" t="s">
        <v>81</v>
      </c>
      <c r="F29" s="17" t="s">
        <v>102</v>
      </c>
      <c r="G29" s="17" t="s">
        <v>41</v>
      </c>
      <c r="H29" s="17" t="s">
        <v>83</v>
      </c>
      <c r="I29" s="17" t="s">
        <v>84</v>
      </c>
      <c r="J29" s="17" t="s">
        <v>85</v>
      </c>
      <c r="K29" s="17" t="s">
        <v>104</v>
      </c>
      <c r="L29" s="17" t="s">
        <v>108</v>
      </c>
      <c r="M29" s="17" t="s">
        <v>85</v>
      </c>
      <c r="N29" s="17" t="s">
        <v>109</v>
      </c>
      <c r="O29" s="17" t="s">
        <v>109</v>
      </c>
      <c r="P29" s="17" t="s">
        <v>41</v>
      </c>
      <c r="Q29" s="18" t="s">
        <v>40</v>
      </c>
      <c r="R29" s="17">
        <v>2</v>
      </c>
      <c r="S29" s="15">
        <v>180</v>
      </c>
      <c r="T29" s="2">
        <f>R29*S29</f>
        <v>360</v>
      </c>
      <c r="U29" s="19"/>
      <c r="V29" s="2"/>
      <c r="W29" s="2"/>
      <c r="X29" s="19"/>
      <c r="Y29" s="2"/>
      <c r="Z29" s="2"/>
      <c r="AA29" s="1">
        <f>SUM(V29+Y29)</f>
        <v>0</v>
      </c>
    </row>
    <row r="30" spans="1:27">
      <c r="A30" s="17"/>
      <c r="B30" s="17" t="s">
        <v>124</v>
      </c>
      <c r="C30" s="17"/>
      <c r="D30" s="17" t="s">
        <v>92</v>
      </c>
      <c r="E30" s="17" t="s">
        <v>93</v>
      </c>
      <c r="F30" s="17"/>
      <c r="G30" s="17" t="s">
        <v>55</v>
      </c>
      <c r="H30" s="17"/>
      <c r="I30" s="17" t="s">
        <v>94</v>
      </c>
      <c r="J30" s="17" t="s">
        <v>85</v>
      </c>
      <c r="K30" s="17" t="s">
        <v>86</v>
      </c>
      <c r="L30" s="17" t="s">
        <v>95</v>
      </c>
      <c r="M30" s="17" t="s">
        <v>88</v>
      </c>
      <c r="N30" s="17" t="s">
        <v>95</v>
      </c>
      <c r="O30" s="17" t="s">
        <v>96</v>
      </c>
      <c r="P30" s="17" t="s">
        <v>97</v>
      </c>
      <c r="Q30" s="18" t="s">
        <v>56</v>
      </c>
      <c r="R30" s="17">
        <v>2</v>
      </c>
      <c r="S30" s="15">
        <v>180</v>
      </c>
      <c r="T30" s="2">
        <f>R30*S30</f>
        <v>360</v>
      </c>
      <c r="U30" s="19">
        <v>0</v>
      </c>
      <c r="V30" s="2">
        <f>U30*T30/1000</f>
        <v>0</v>
      </c>
      <c r="W30" s="2">
        <f>R30*U30*2</f>
        <v>0</v>
      </c>
      <c r="X30" s="19">
        <v>0</v>
      </c>
      <c r="Y30" s="2">
        <f>X30*W30/1000</f>
        <v>0</v>
      </c>
      <c r="Z30" s="2">
        <f>U30*X30*2</f>
        <v>0</v>
      </c>
      <c r="AA30" s="1">
        <f>SUM(V30+Y30)</f>
        <v>0</v>
      </c>
    </row>
    <row r="31" spans="1:27">
      <c r="A31" s="12" t="s">
        <v>136</v>
      </c>
      <c r="B31" s="12" t="s">
        <v>137</v>
      </c>
      <c r="C31" s="12" t="s">
        <v>138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3"/>
      <c r="Q31" s="14"/>
      <c r="R31" s="13"/>
      <c r="S31" s="15"/>
      <c r="T31" s="13"/>
      <c r="U31" s="13"/>
      <c r="V31" s="13"/>
      <c r="W31" s="13"/>
      <c r="X31" s="13"/>
      <c r="Y31" s="13"/>
      <c r="Z31" s="13"/>
      <c r="AA31" s="16"/>
    </row>
    <row r="32" spans="1:27" ht="28.8">
      <c r="A32" s="17"/>
      <c r="B32" s="17" t="s">
        <v>135</v>
      </c>
      <c r="C32" s="17"/>
      <c r="D32" s="17" t="s">
        <v>101</v>
      </c>
      <c r="E32" s="17" t="s">
        <v>81</v>
      </c>
      <c r="F32" s="17" t="s">
        <v>82</v>
      </c>
      <c r="G32" s="17" t="s">
        <v>44</v>
      </c>
      <c r="H32" s="17" t="s">
        <v>83</v>
      </c>
      <c r="I32" s="17" t="s">
        <v>129</v>
      </c>
      <c r="J32" s="17" t="s">
        <v>85</v>
      </c>
      <c r="K32" s="17" t="s">
        <v>104</v>
      </c>
      <c r="L32" s="17" t="s">
        <v>105</v>
      </c>
      <c r="M32" s="17" t="s">
        <v>88</v>
      </c>
      <c r="N32" s="17" t="s">
        <v>139</v>
      </c>
      <c r="O32" s="17" t="s">
        <v>107</v>
      </c>
      <c r="P32" s="17" t="s">
        <v>44</v>
      </c>
      <c r="Q32" s="18" t="s">
        <v>45</v>
      </c>
      <c r="R32" s="17">
        <v>1</v>
      </c>
      <c r="S32" s="15">
        <v>100</v>
      </c>
      <c r="T32" s="2">
        <f>R32*S32</f>
        <v>100</v>
      </c>
      <c r="U32" s="19">
        <v>0</v>
      </c>
      <c r="V32" s="2">
        <f>U32*T32/1000</f>
        <v>0</v>
      </c>
      <c r="W32" s="2">
        <f>R32*U32*2</f>
        <v>0</v>
      </c>
      <c r="X32" s="19">
        <v>0</v>
      </c>
      <c r="Y32" s="2">
        <f>X32*W32/1000</f>
        <v>0</v>
      </c>
      <c r="Z32" s="2">
        <f>U32*X32*2</f>
        <v>0</v>
      </c>
      <c r="AA32" s="1">
        <f>SUM(V32+Y32)</f>
        <v>0</v>
      </c>
    </row>
    <row r="33" spans="1:27" ht="43.2">
      <c r="A33" s="17"/>
      <c r="B33" s="17" t="s">
        <v>112</v>
      </c>
      <c r="C33" s="17"/>
      <c r="D33" s="17" t="s">
        <v>92</v>
      </c>
      <c r="E33" s="17" t="s">
        <v>81</v>
      </c>
      <c r="F33" s="17" t="s">
        <v>113</v>
      </c>
      <c r="G33" s="17" t="s">
        <v>36</v>
      </c>
      <c r="H33" s="17"/>
      <c r="I33" s="17" t="s">
        <v>84</v>
      </c>
      <c r="J33" s="17" t="s">
        <v>85</v>
      </c>
      <c r="K33" s="17" t="s">
        <v>86</v>
      </c>
      <c r="L33" s="17" t="s">
        <v>95</v>
      </c>
      <c r="M33" s="17" t="s">
        <v>88</v>
      </c>
      <c r="N33" s="17" t="s">
        <v>114</v>
      </c>
      <c r="O33" s="17" t="s">
        <v>115</v>
      </c>
      <c r="P33" s="17" t="s">
        <v>116</v>
      </c>
      <c r="Q33" s="18" t="s">
        <v>37</v>
      </c>
      <c r="R33" s="17">
        <v>1</v>
      </c>
      <c r="S33" s="15">
        <v>90</v>
      </c>
      <c r="T33" s="2">
        <f>R33*S33</f>
        <v>90</v>
      </c>
      <c r="U33" s="19">
        <v>0</v>
      </c>
      <c r="V33" s="2">
        <f>U33*T33/1000</f>
        <v>0</v>
      </c>
      <c r="W33" s="2">
        <f>R33*U33*2</f>
        <v>0</v>
      </c>
      <c r="X33" s="19">
        <v>0</v>
      </c>
      <c r="Y33" s="2">
        <f>X33*W33/1000</f>
        <v>0</v>
      </c>
      <c r="Z33" s="2">
        <f>U33*X33*2</f>
        <v>0</v>
      </c>
      <c r="AA33" s="1">
        <f>SUM(V33+Y33)</f>
        <v>0</v>
      </c>
    </row>
    <row r="34" spans="1:27">
      <c r="A34" s="12" t="s">
        <v>140</v>
      </c>
      <c r="B34" s="12" t="s">
        <v>141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3"/>
      <c r="Q34" s="14"/>
      <c r="R34" s="13"/>
      <c r="S34" s="15"/>
      <c r="T34" s="13"/>
      <c r="U34" s="13"/>
      <c r="V34" s="13"/>
      <c r="W34" s="13"/>
      <c r="X34" s="13"/>
      <c r="Y34" s="13"/>
      <c r="Z34" s="13"/>
      <c r="AA34" s="16"/>
    </row>
    <row r="35" spans="1:27" ht="28.8">
      <c r="A35" s="17"/>
      <c r="B35" s="17" t="s">
        <v>142</v>
      </c>
      <c r="C35" s="17"/>
      <c r="D35" s="17" t="s">
        <v>80</v>
      </c>
      <c r="E35" s="17" t="s">
        <v>81</v>
      </c>
      <c r="F35" s="17" t="s">
        <v>82</v>
      </c>
      <c r="G35" s="17" t="s">
        <v>43</v>
      </c>
      <c r="H35" s="17" t="s">
        <v>83</v>
      </c>
      <c r="I35" s="17" t="s">
        <v>84</v>
      </c>
      <c r="J35" s="17" t="s">
        <v>85</v>
      </c>
      <c r="K35" s="17" t="s">
        <v>86</v>
      </c>
      <c r="L35" s="17" t="s">
        <v>87</v>
      </c>
      <c r="M35" s="17" t="s">
        <v>88</v>
      </c>
      <c r="N35" s="17" t="s">
        <v>89</v>
      </c>
      <c r="O35" s="17" t="s">
        <v>90</v>
      </c>
      <c r="P35" s="17" t="s">
        <v>43</v>
      </c>
      <c r="Q35" s="18" t="s">
        <v>38</v>
      </c>
      <c r="R35" s="17">
        <v>1</v>
      </c>
      <c r="S35" s="15">
        <v>60</v>
      </c>
      <c r="T35" s="2">
        <f>R35*S35</f>
        <v>60</v>
      </c>
      <c r="U35" s="19">
        <v>0</v>
      </c>
      <c r="V35" s="2">
        <f>U35*T35/1000</f>
        <v>0</v>
      </c>
      <c r="W35" s="2">
        <f>R35*U35*2</f>
        <v>0</v>
      </c>
      <c r="X35" s="19">
        <v>0</v>
      </c>
      <c r="Y35" s="2">
        <f>X35*W35/1000</f>
        <v>0</v>
      </c>
      <c r="Z35" s="2">
        <f>U35*X35*2</f>
        <v>0</v>
      </c>
      <c r="AA35" s="1">
        <f>SUM(V35+Y35)</f>
        <v>0</v>
      </c>
    </row>
    <row r="36" spans="1:27">
      <c r="A36" s="12" t="s">
        <v>143</v>
      </c>
      <c r="B36" s="12" t="s">
        <v>144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3"/>
      <c r="Q36" s="14"/>
      <c r="R36" s="13"/>
      <c r="S36" s="15"/>
      <c r="T36" s="13"/>
      <c r="U36" s="13"/>
      <c r="V36" s="13"/>
      <c r="W36" s="13"/>
      <c r="X36" s="13"/>
      <c r="Y36" s="13"/>
      <c r="Z36" s="13"/>
      <c r="AA36" s="16"/>
    </row>
    <row r="37" spans="1:27" ht="28.8">
      <c r="A37" s="26"/>
      <c r="B37" s="27" t="s">
        <v>145</v>
      </c>
      <c r="C37" s="27"/>
      <c r="D37" s="17" t="s">
        <v>101</v>
      </c>
      <c r="E37" s="17" t="s">
        <v>81</v>
      </c>
      <c r="F37" s="17" t="s">
        <v>82</v>
      </c>
      <c r="G37" s="17" t="s">
        <v>52</v>
      </c>
      <c r="H37" s="17" t="s">
        <v>83</v>
      </c>
      <c r="I37" s="17" t="s">
        <v>129</v>
      </c>
      <c r="J37" s="17" t="s">
        <v>85</v>
      </c>
      <c r="K37" s="17" t="s">
        <v>104</v>
      </c>
      <c r="L37" s="17" t="s">
        <v>105</v>
      </c>
      <c r="M37" s="17" t="s">
        <v>88</v>
      </c>
      <c r="N37" s="17" t="s">
        <v>106</v>
      </c>
      <c r="O37" s="17" t="s">
        <v>107</v>
      </c>
      <c r="P37" s="17" t="s">
        <v>52</v>
      </c>
      <c r="Q37" s="18" t="s">
        <v>45</v>
      </c>
      <c r="R37" s="17">
        <v>1</v>
      </c>
      <c r="S37" s="15">
        <v>30</v>
      </c>
      <c r="T37" s="2">
        <f>R37*S37</f>
        <v>30</v>
      </c>
      <c r="U37" s="19">
        <v>0</v>
      </c>
      <c r="V37" s="2">
        <f>U37*T37/1000</f>
        <v>0</v>
      </c>
      <c r="W37" s="2">
        <f>R37*U37*2</f>
        <v>0</v>
      </c>
      <c r="X37" s="19">
        <v>0</v>
      </c>
      <c r="Y37" s="2">
        <f>X37*W37/1000</f>
        <v>0</v>
      </c>
      <c r="Z37" s="2">
        <f>U37*X37*2</f>
        <v>0</v>
      </c>
      <c r="AA37" s="1">
        <f>SUM(V37+Y37)</f>
        <v>0</v>
      </c>
    </row>
    <row r="38" spans="1:27" ht="28.8">
      <c r="A38" s="26"/>
      <c r="B38" s="27" t="s">
        <v>146</v>
      </c>
      <c r="C38" s="27"/>
      <c r="D38" s="17" t="s">
        <v>101</v>
      </c>
      <c r="E38" s="17" t="s">
        <v>81</v>
      </c>
      <c r="F38" s="17" t="s">
        <v>82</v>
      </c>
      <c r="G38" s="17" t="s">
        <v>50</v>
      </c>
      <c r="H38" s="17" t="s">
        <v>83</v>
      </c>
      <c r="I38" s="17" t="s">
        <v>129</v>
      </c>
      <c r="J38" s="17" t="s">
        <v>85</v>
      </c>
      <c r="K38" s="17" t="s">
        <v>104</v>
      </c>
      <c r="L38" s="17" t="s">
        <v>105</v>
      </c>
      <c r="M38" s="17" t="s">
        <v>88</v>
      </c>
      <c r="N38" s="17" t="s">
        <v>106</v>
      </c>
      <c r="O38" s="17" t="s">
        <v>107</v>
      </c>
      <c r="P38" s="17" t="s">
        <v>50</v>
      </c>
      <c r="Q38" s="18" t="s">
        <v>45</v>
      </c>
      <c r="R38" s="17">
        <v>1</v>
      </c>
      <c r="S38" s="15">
        <v>5</v>
      </c>
      <c r="T38" s="2">
        <f>R38*S38</f>
        <v>5</v>
      </c>
      <c r="U38" s="19">
        <v>0</v>
      </c>
      <c r="V38" s="2">
        <f>U38*T38/1000</f>
        <v>0</v>
      </c>
      <c r="W38" s="2">
        <f>R38*U38*2</f>
        <v>0</v>
      </c>
      <c r="X38" s="19">
        <v>0</v>
      </c>
      <c r="Y38" s="2">
        <f>X38*W38/1000</f>
        <v>0</v>
      </c>
      <c r="Z38" s="2">
        <f>U38*X38*2</f>
        <v>0</v>
      </c>
      <c r="AA38" s="1">
        <f>SUM(V38+Y38)</f>
        <v>0</v>
      </c>
    </row>
    <row r="39" spans="1:27" ht="28.8">
      <c r="A39" s="27"/>
      <c r="B39" s="2" t="s">
        <v>30</v>
      </c>
      <c r="C39" s="2"/>
      <c r="D39" s="17" t="s">
        <v>80</v>
      </c>
      <c r="E39" s="17" t="s">
        <v>81</v>
      </c>
      <c r="F39" s="17" t="s">
        <v>82</v>
      </c>
      <c r="G39" s="17" t="s">
        <v>31</v>
      </c>
      <c r="H39" s="17" t="s">
        <v>83</v>
      </c>
      <c r="I39" s="17" t="s">
        <v>84</v>
      </c>
      <c r="J39" s="17" t="s">
        <v>85</v>
      </c>
      <c r="K39" s="17" t="s">
        <v>86</v>
      </c>
      <c r="L39" s="17" t="s">
        <v>87</v>
      </c>
      <c r="M39" s="17" t="s">
        <v>88</v>
      </c>
      <c r="N39" s="17" t="s">
        <v>89</v>
      </c>
      <c r="O39" s="17" t="s">
        <v>90</v>
      </c>
      <c r="P39" s="17" t="s">
        <v>31</v>
      </c>
      <c r="Q39" s="18" t="s">
        <v>38</v>
      </c>
      <c r="R39" s="17">
        <v>1</v>
      </c>
      <c r="S39" s="15">
        <v>10</v>
      </c>
      <c r="T39" s="2">
        <f>R39*S39</f>
        <v>10</v>
      </c>
      <c r="U39" s="19">
        <v>0</v>
      </c>
      <c r="V39" s="2">
        <f>U39*T39/1000</f>
        <v>0</v>
      </c>
      <c r="W39" s="2">
        <f>R39*U39*2</f>
        <v>0</v>
      </c>
      <c r="X39" s="19">
        <v>0</v>
      </c>
      <c r="Y39" s="2">
        <f>X39*W39/1000</f>
        <v>0</v>
      </c>
      <c r="Z39" s="2">
        <f>U39*X39*2</f>
        <v>0</v>
      </c>
      <c r="AA39" s="1">
        <f>SUM(V39+Y39)</f>
        <v>0</v>
      </c>
    </row>
    <row r="40" spans="1:27" ht="43.2">
      <c r="A40" s="26"/>
      <c r="B40" s="2" t="s">
        <v>112</v>
      </c>
      <c r="C40" s="2"/>
      <c r="D40" s="17" t="s">
        <v>92</v>
      </c>
      <c r="E40" s="17" t="s">
        <v>81</v>
      </c>
      <c r="F40" s="17" t="s">
        <v>113</v>
      </c>
      <c r="G40" s="17" t="s">
        <v>36</v>
      </c>
      <c r="H40" s="17"/>
      <c r="I40" s="17" t="s">
        <v>84</v>
      </c>
      <c r="J40" s="17" t="s">
        <v>85</v>
      </c>
      <c r="K40" s="17" t="s">
        <v>86</v>
      </c>
      <c r="L40" s="17" t="s">
        <v>95</v>
      </c>
      <c r="M40" s="17" t="s">
        <v>88</v>
      </c>
      <c r="N40" s="17" t="s">
        <v>114</v>
      </c>
      <c r="O40" s="17" t="s">
        <v>115</v>
      </c>
      <c r="P40" s="17" t="s">
        <v>116</v>
      </c>
      <c r="Q40" s="18" t="s">
        <v>37</v>
      </c>
      <c r="R40" s="17">
        <v>1</v>
      </c>
      <c r="S40" s="15">
        <v>10</v>
      </c>
      <c r="T40" s="2">
        <f>R40*S40</f>
        <v>10</v>
      </c>
      <c r="U40" s="19">
        <v>0</v>
      </c>
      <c r="V40" s="2">
        <f>U40*T40/1000</f>
        <v>0</v>
      </c>
      <c r="W40" s="2">
        <f>R40*U40*2</f>
        <v>0</v>
      </c>
      <c r="X40" s="19">
        <v>0</v>
      </c>
      <c r="Y40" s="2">
        <f>X40*W40/1000</f>
        <v>0</v>
      </c>
      <c r="Z40" s="2">
        <f>U40*X40*2</f>
        <v>0</v>
      </c>
      <c r="AA40" s="1">
        <f>SUM(V40+Y40)</f>
        <v>0</v>
      </c>
    </row>
    <row r="41" spans="1:27">
      <c r="A41" s="12" t="s">
        <v>147</v>
      </c>
      <c r="B41" s="12" t="s">
        <v>148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3"/>
      <c r="Q41" s="14"/>
      <c r="R41" s="13"/>
      <c r="S41" s="15"/>
      <c r="T41" s="13"/>
      <c r="U41" s="13"/>
      <c r="V41" s="13"/>
      <c r="W41" s="13"/>
      <c r="X41" s="13"/>
      <c r="Y41" s="13"/>
      <c r="Z41" s="13"/>
      <c r="AA41" s="16"/>
    </row>
    <row r="42" spans="1:27" ht="28.8">
      <c r="A42" s="17"/>
      <c r="B42" s="17" t="s">
        <v>128</v>
      </c>
      <c r="C42" s="17"/>
      <c r="D42" s="17" t="s">
        <v>101</v>
      </c>
      <c r="E42" s="17" t="s">
        <v>81</v>
      </c>
      <c r="F42" s="17" t="s">
        <v>82</v>
      </c>
      <c r="G42" s="17" t="s">
        <v>52</v>
      </c>
      <c r="H42" s="17" t="s">
        <v>83</v>
      </c>
      <c r="I42" s="17" t="s">
        <v>129</v>
      </c>
      <c r="J42" s="17" t="s">
        <v>85</v>
      </c>
      <c r="K42" s="17" t="s">
        <v>104</v>
      </c>
      <c r="L42" s="17" t="s">
        <v>105</v>
      </c>
      <c r="M42" s="17" t="s">
        <v>88</v>
      </c>
      <c r="N42" s="17" t="s">
        <v>106</v>
      </c>
      <c r="O42" s="17" t="s">
        <v>107</v>
      </c>
      <c r="P42" s="17" t="s">
        <v>52</v>
      </c>
      <c r="Q42" s="18" t="s">
        <v>45</v>
      </c>
      <c r="R42" s="17">
        <v>4</v>
      </c>
      <c r="S42" s="15">
        <v>80</v>
      </c>
      <c r="T42" s="2">
        <f>R42*S42</f>
        <v>320</v>
      </c>
      <c r="U42" s="19">
        <v>0</v>
      </c>
      <c r="V42" s="2">
        <f>U42*T42/1000</f>
        <v>0</v>
      </c>
      <c r="W42" s="2">
        <f>R42*U42*2</f>
        <v>0</v>
      </c>
      <c r="X42" s="19">
        <v>0</v>
      </c>
      <c r="Y42" s="2">
        <f>X42*W42/1000</f>
        <v>0</v>
      </c>
      <c r="Z42" s="2">
        <f>U42*X42*2</f>
        <v>0</v>
      </c>
      <c r="AA42" s="1">
        <f>SUM(V42+Y42)</f>
        <v>0</v>
      </c>
    </row>
    <row r="43" spans="1:27" ht="43.2">
      <c r="A43" s="17"/>
      <c r="B43" s="17" t="s">
        <v>112</v>
      </c>
      <c r="C43" s="17"/>
      <c r="D43" s="17" t="s">
        <v>92</v>
      </c>
      <c r="E43" s="17" t="s">
        <v>81</v>
      </c>
      <c r="F43" s="17" t="s">
        <v>113</v>
      </c>
      <c r="G43" s="17" t="s">
        <v>36</v>
      </c>
      <c r="H43" s="17"/>
      <c r="I43" s="17" t="s">
        <v>84</v>
      </c>
      <c r="J43" s="17" t="s">
        <v>85</v>
      </c>
      <c r="K43" s="17" t="s">
        <v>86</v>
      </c>
      <c r="L43" s="17" t="s">
        <v>95</v>
      </c>
      <c r="M43" s="17" t="s">
        <v>88</v>
      </c>
      <c r="N43" s="17" t="s">
        <v>114</v>
      </c>
      <c r="O43" s="17" t="s">
        <v>115</v>
      </c>
      <c r="P43" s="17" t="s">
        <v>116</v>
      </c>
      <c r="Q43" s="18" t="s">
        <v>37</v>
      </c>
      <c r="R43" s="17">
        <v>4</v>
      </c>
      <c r="S43" s="15">
        <v>20</v>
      </c>
      <c r="T43" s="2">
        <f>R43*S43</f>
        <v>80</v>
      </c>
      <c r="U43" s="19">
        <v>0</v>
      </c>
      <c r="V43" s="2">
        <f>U43*T43/1000</f>
        <v>0</v>
      </c>
      <c r="W43" s="2">
        <f>R43*U43*2</f>
        <v>0</v>
      </c>
      <c r="X43" s="19">
        <v>0</v>
      </c>
      <c r="Y43" s="2">
        <f>X43*W43/1000</f>
        <v>0</v>
      </c>
      <c r="Z43" s="2">
        <f>U43*X43*2</f>
        <v>0</v>
      </c>
      <c r="AA43" s="1">
        <f>SUM(V43+Y43)</f>
        <v>0</v>
      </c>
    </row>
    <row r="44" spans="1:27">
      <c r="A44" s="12" t="s">
        <v>149</v>
      </c>
      <c r="B44" s="12" t="s">
        <v>149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3"/>
      <c r="Q44" s="14"/>
      <c r="R44" s="13"/>
      <c r="S44" s="15"/>
      <c r="T44" s="13"/>
      <c r="U44" s="13"/>
      <c r="V44" s="13"/>
      <c r="W44" s="13"/>
      <c r="X44" s="13"/>
      <c r="Y44" s="13"/>
      <c r="Z44" s="13"/>
      <c r="AA44" s="16"/>
    </row>
    <row r="45" spans="1:27" ht="28.8">
      <c r="A45" s="17"/>
      <c r="B45" s="17" t="s">
        <v>128</v>
      </c>
      <c r="C45" s="17"/>
      <c r="D45" s="17" t="s">
        <v>101</v>
      </c>
      <c r="E45" s="17" t="s">
        <v>81</v>
      </c>
      <c r="F45" s="17" t="s">
        <v>82</v>
      </c>
      <c r="G45" s="17" t="s">
        <v>58</v>
      </c>
      <c r="H45" s="17" t="s">
        <v>83</v>
      </c>
      <c r="I45" s="17" t="s">
        <v>129</v>
      </c>
      <c r="J45" s="17" t="s">
        <v>85</v>
      </c>
      <c r="K45" s="17" t="s">
        <v>104</v>
      </c>
      <c r="L45" s="17" t="s">
        <v>105</v>
      </c>
      <c r="M45" s="17" t="s">
        <v>88</v>
      </c>
      <c r="N45" s="17" t="s">
        <v>106</v>
      </c>
      <c r="O45" s="17" t="s">
        <v>107</v>
      </c>
      <c r="P45" s="17" t="s">
        <v>58</v>
      </c>
      <c r="Q45" s="18" t="s">
        <v>45</v>
      </c>
      <c r="R45" s="17">
        <v>4</v>
      </c>
      <c r="S45" s="15">
        <v>80</v>
      </c>
      <c r="T45" s="2">
        <f>R45*S45</f>
        <v>320</v>
      </c>
      <c r="U45" s="19">
        <v>0</v>
      </c>
      <c r="V45" s="2">
        <f>U45*T45/1000</f>
        <v>0</v>
      </c>
      <c r="W45" s="2">
        <f>R45*U45*2</f>
        <v>0</v>
      </c>
      <c r="X45" s="19">
        <v>0</v>
      </c>
      <c r="Y45" s="2">
        <f>X45*W45/1000</f>
        <v>0</v>
      </c>
      <c r="Z45" s="2">
        <f>U45*X45*2</f>
        <v>0</v>
      </c>
      <c r="AA45" s="1">
        <f>SUM(V45+Y45)</f>
        <v>0</v>
      </c>
    </row>
    <row r="46" spans="1:27" ht="43.2">
      <c r="A46" s="17"/>
      <c r="B46" s="17" t="s">
        <v>112</v>
      </c>
      <c r="C46" s="17"/>
      <c r="D46" s="17" t="s">
        <v>92</v>
      </c>
      <c r="E46" s="17" t="s">
        <v>81</v>
      </c>
      <c r="F46" s="17" t="s">
        <v>113</v>
      </c>
      <c r="G46" s="17" t="s">
        <v>36</v>
      </c>
      <c r="H46" s="17"/>
      <c r="I46" s="17" t="s">
        <v>84</v>
      </c>
      <c r="J46" s="17" t="s">
        <v>85</v>
      </c>
      <c r="K46" s="17" t="s">
        <v>86</v>
      </c>
      <c r="L46" s="17" t="s">
        <v>95</v>
      </c>
      <c r="M46" s="17" t="s">
        <v>88</v>
      </c>
      <c r="N46" s="17" t="s">
        <v>114</v>
      </c>
      <c r="O46" s="17" t="s">
        <v>115</v>
      </c>
      <c r="P46" s="17" t="s">
        <v>116</v>
      </c>
      <c r="Q46" s="18" t="s">
        <v>37</v>
      </c>
      <c r="R46" s="17">
        <v>4</v>
      </c>
      <c r="S46" s="15">
        <v>20</v>
      </c>
      <c r="T46" s="2">
        <f>R46*S46</f>
        <v>80</v>
      </c>
      <c r="U46" s="19">
        <v>0</v>
      </c>
      <c r="V46" s="2">
        <f>U46*T46/1000</f>
        <v>0</v>
      </c>
      <c r="W46" s="2">
        <f>R46*U46*2</f>
        <v>0</v>
      </c>
      <c r="X46" s="19">
        <v>0</v>
      </c>
      <c r="Y46" s="2">
        <f>X46*W46/1000</f>
        <v>0</v>
      </c>
      <c r="Z46" s="2">
        <f>U46*X46*2</f>
        <v>0</v>
      </c>
      <c r="AA46" s="1">
        <f>SUM(V46+Y46)</f>
        <v>0</v>
      </c>
    </row>
  </sheetData>
  <autoFilter ref="A3:AA131" xr:uid="{00000000-0009-0000-0000-000001000000}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4F3E7-B618-4E0D-875E-A7717298D558}">
  <sheetPr codeName="Sheet9"/>
  <dimension ref="A1"/>
  <sheetViews>
    <sheetView workbookViewId="0">
      <selection activeCell="I21" sqref="I21"/>
    </sheetView>
  </sheetViews>
  <sheetFormatPr defaultColWidth="9.109375" defaultRowHeight="14.4"/>
  <sheetData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5a64f43-bf61-44a4-8de8-44c738c3b35f">
      <Terms xmlns="http://schemas.microsoft.com/office/infopath/2007/PartnerControls"/>
    </lcf76f155ced4ddcb4097134ff3c332f>
    <TaxCatchAll xmlns="9aed1b6a-3ac8-47a3-a813-1e2ac029d74e" xsi:nil="true"/>
    <Description xmlns="55a64f43-bf61-44a4-8de8-44c738c3b35f" xsi:nil="true"/>
    <_dlc_DocId xmlns="9aed1b6a-3ac8-47a3-a813-1e2ac029d74e">BPM0-1925678159-218144</_dlc_DocId>
    <_dlc_DocIdUrl xmlns="9aed1b6a-3ac8-47a3-a813-1e2ac029d74e">
      <Url>https://sppal.sharepoint.com/sites/BPM/_layouts/15/DocIdRedir.aspx?ID=BPM0-1925678159-218144</Url>
      <Description>BPM0-1925678159-218144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76B0193DF28942B7CEB512C806ED9C" ma:contentTypeVersion="22" ma:contentTypeDescription="Create a new document." ma:contentTypeScope="" ma:versionID="3ab56780aaebeee9077a6698679b20f8">
  <xsd:schema xmlns:xsd="http://www.w3.org/2001/XMLSchema" xmlns:xs="http://www.w3.org/2001/XMLSchema" xmlns:p="http://schemas.microsoft.com/office/2006/metadata/properties" xmlns:ns2="9aed1b6a-3ac8-47a3-a813-1e2ac029d74e" xmlns:ns3="55a64f43-bf61-44a4-8de8-44c738c3b35f" targetNamespace="http://schemas.microsoft.com/office/2006/metadata/properties" ma:root="true" ma:fieldsID="c82cfabdcb2908aaf99039eccb781d6c" ns2:_="" ns3:_="">
    <xsd:import namespace="9aed1b6a-3ac8-47a3-a813-1e2ac029d74e"/>
    <xsd:import namespace="55a64f43-bf61-44a4-8de8-44c738c3b35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2:SharedWithUsers" minOccurs="0"/>
                <xsd:element ref="ns2:SharedWithDetail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LengthInSeconds" minOccurs="0"/>
                <xsd:element ref="ns3:MediaServiceLocation" minOccurs="0"/>
                <xsd:element ref="ns3:Description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d1b6a-3ac8-47a3-a813-1e2ac029d74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181dc8e8-17db-45e9-aa30-2fda2d909abd}" ma:internalName="TaxCatchAll" ma:showField="CatchAllData" ma:web="9aed1b6a-3ac8-47a3-a813-1e2ac029d7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a64f43-bf61-44a4-8de8-44c738c3b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3f7d1aea-a120-4cd1-bced-3b54899d6f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6" nillable="true" ma:displayName="Location" ma:internalName="MediaServiceLocation" ma:readOnly="true">
      <xsd:simpleType>
        <xsd:restriction base="dms:Text"/>
      </xsd:simpleType>
    </xsd:element>
    <xsd:element name="Description" ma:index="27" nillable="true" ma:displayName="Description" ma:format="Dropdown" ma:internalName="Description">
      <xsd:simpleType>
        <xsd:restriction base="dms:Text">
          <xsd:maxLength value="255"/>
        </xsd:restriction>
      </xsd:simpleType>
    </xsd:element>
    <xsd:element name="MediaServiceObjectDetectorVersions" ma:index="28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54807D8-CB01-4C6B-AC53-4048AEC530A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DCE32DD-35C3-4D08-A254-B132542D6EE3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409AA587-58AC-4051-A9FB-0E6096AE6437}">
  <ds:schemaRefs>
    <ds:schemaRef ds:uri="55a64f43-bf61-44a4-8de8-44c738c3b35f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9aed1b6a-3ac8-47a3-a813-1e2ac029d74e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587F518D-51D6-451E-BF2B-0478360D2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ed1b6a-3ac8-47a3-a813-1e2ac029d74e"/>
    <ds:schemaRef ds:uri="55a64f43-bf61-44a4-8de8-44c738c3b3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Description</vt:lpstr>
      <vt:lpstr>Pivot_LP_LB calc SL Belt</vt:lpstr>
      <vt:lpstr>LP_LB calc SL Belt</vt:lpstr>
      <vt:lpstr>Belt</vt:lpstr>
      <vt:lpstr>Pivot_LP_LB calc SL ICS</vt:lpstr>
      <vt:lpstr>Qty_LP_LB calc SL Belt</vt:lpstr>
      <vt:lpstr>LP_LB calc SL ICS</vt:lpstr>
      <vt:lpstr>Qty_LP_LB calc SL ICS</vt:lpstr>
      <vt:lpstr>Pivot_LP_PM calc previous SL</vt:lpstr>
      <vt:lpstr>LP_PM calc previous SL concept</vt:lpstr>
      <vt:lpstr>LDP_FDB Dubai concept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Janusz James Michael</dc:creator>
  <cp:keywords/>
  <dc:description/>
  <cp:lastModifiedBy>Evelyn Eugenia Karta</cp:lastModifiedBy>
  <cp:revision/>
  <dcterms:created xsi:type="dcterms:W3CDTF">2016-10-03T14:03:36Z</dcterms:created>
  <dcterms:modified xsi:type="dcterms:W3CDTF">2023-12-14T23:56:40Z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f0b9b341-cd91-4345-a5e6-38fcd3ee2a8c_Enabled">
    <vt:lpwstr>true</vt:lpwstr>
  </property>
  <property fmtid="{D5CDD505-2E9C-101B-9397-08002B2CF9AE}" pid="4" name="MSIP_Label_f0b9b341-cd91-4345-a5e6-38fcd3ee2a8c_SetDate">
    <vt:lpwstr>2022-09-08T05:02:19Z</vt:lpwstr>
  </property>
  <property fmtid="{D5CDD505-2E9C-101B-9397-08002B2CF9AE}" pid="5" name="MSIP_Label_f0b9b341-cd91-4345-a5e6-38fcd3ee2a8c_Method">
    <vt:lpwstr>Standard</vt:lpwstr>
  </property>
  <property fmtid="{D5CDD505-2E9C-101B-9397-08002B2CF9AE}" pid="6" name="MSIP_Label_f0b9b341-cd91-4345-a5e6-38fcd3ee2a8c_Name">
    <vt:lpwstr>Restricted_Default</vt:lpwstr>
  </property>
  <property fmtid="{D5CDD505-2E9C-101B-9397-08002B2CF9AE}" pid="7" name="MSIP_Label_f0b9b341-cd91-4345-a5e6-38fcd3ee2a8c_SiteId">
    <vt:lpwstr>2affee43-3738-4e92-b0e2-44615bd16e3f</vt:lpwstr>
  </property>
  <property fmtid="{D5CDD505-2E9C-101B-9397-08002B2CF9AE}" pid="8" name="MSIP_Label_f0b9b341-cd91-4345-a5e6-38fcd3ee2a8c_ActionId">
    <vt:lpwstr>9fe48f47-4c54-4e16-9c9c-6dbebe8bb765</vt:lpwstr>
  </property>
  <property fmtid="{D5CDD505-2E9C-101B-9397-08002B2CF9AE}" pid="9" name="MSIP_Label_f0b9b341-cd91-4345-a5e6-38fcd3ee2a8c_ContentBits">
    <vt:lpwstr>0</vt:lpwstr>
  </property>
  <property fmtid="{D5CDD505-2E9C-101B-9397-08002B2CF9AE}" pid="10" name="ContentTypeId">
    <vt:lpwstr>0x0101002B76B0193DF28942B7CEB512C806ED9C</vt:lpwstr>
  </property>
  <property fmtid="{D5CDD505-2E9C-101B-9397-08002B2CF9AE}" pid="11" name="MediaServiceImageTags">
    <vt:lpwstr/>
  </property>
  <property fmtid="{D5CDD505-2E9C-101B-9397-08002B2CF9AE}" pid="12" name="_dlc_DocIdItemGuid">
    <vt:lpwstr>7978bf1d-7c71-42c6-8a74-0fb875edd023</vt:lpwstr>
  </property>
</Properties>
</file>