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210" windowWidth="19440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4" i="1"/>
  <c r="B23"/>
  <c r="B21"/>
  <c r="B22"/>
  <c r="B18"/>
  <c r="B17"/>
  <c r="B16"/>
  <c r="B15"/>
  <c r="B20"/>
  <c r="B14"/>
  <c r="B13"/>
  <c r="B12"/>
  <c r="B11"/>
  <c r="B26"/>
  <c r="B10"/>
  <c r="B9"/>
  <c r="B8"/>
  <c r="B6"/>
  <c r="B7"/>
  <c r="B2"/>
  <c r="B4"/>
</calcChain>
</file>

<file path=xl/sharedStrings.xml><?xml version="1.0" encoding="utf-8"?>
<sst xmlns="http://schemas.openxmlformats.org/spreadsheetml/2006/main" count="92" uniqueCount="41">
  <si>
    <t>Item</t>
  </si>
  <si>
    <t>Mass</t>
  </si>
  <si>
    <t>Chassis</t>
  </si>
  <si>
    <t>Motor Assy</t>
  </si>
  <si>
    <t>Wheel</t>
  </si>
  <si>
    <t>Battery</t>
  </si>
  <si>
    <t>Frame Bracket</t>
  </si>
  <si>
    <t>Bosch Rail (per inch)</t>
  </si>
  <si>
    <t>LIDAR</t>
  </si>
  <si>
    <t>IRC5</t>
  </si>
  <si>
    <t>IRB-120</t>
  </si>
  <si>
    <t>cRIO</t>
  </si>
  <si>
    <t>LIDAR Power Supply</t>
  </si>
  <si>
    <t>cRIO Cap</t>
  </si>
  <si>
    <t>Signal Light</t>
  </si>
  <si>
    <t>LIDAR Bracket</t>
  </si>
  <si>
    <t>--</t>
  </si>
  <si>
    <t>Done</t>
  </si>
  <si>
    <t>Sabertooth</t>
  </si>
  <si>
    <t>Kinect</t>
  </si>
  <si>
    <t>Firewire Camera</t>
  </si>
  <si>
    <t>Router</t>
  </si>
  <si>
    <t>Relay</t>
  </si>
  <si>
    <t>Compressor</t>
  </si>
  <si>
    <t>Accumulator</t>
  </si>
  <si>
    <t>Regulator</t>
  </si>
  <si>
    <t>Battery Bumper</t>
  </si>
  <si>
    <t>Frame Mount Plate (w/ hardware)</t>
  </si>
  <si>
    <t>PC (no mobo, no psu)</t>
  </si>
  <si>
    <t>done</t>
  </si>
  <si>
    <t>done (needs work)</t>
  </si>
  <si>
    <t>in</t>
  </si>
  <si>
    <t>Power Distribution</t>
  </si>
  <si>
    <t>E-stop</t>
  </si>
  <si>
    <t>Main Breaker</t>
  </si>
  <si>
    <t>known</t>
  </si>
  <si>
    <t>Wireless E-stop</t>
  </si>
  <si>
    <t>cRIO Breakout</t>
  </si>
  <si>
    <t>Location</t>
  </si>
  <si>
    <t>Design</t>
  </si>
  <si>
    <t>13.8 v supply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</si>
</sst>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2"/>
  <sheetViews>
    <sheetView tabSelected="1" workbookViewId="0">
      <selection activeCell="F10" sqref="F10"/>
    </sheetView>
  </sheetViews>
  <sheetFormatPr defaultRowHeight="15"/>
  <cols>
    <col min="1" max="1" width="31.7109375" bestFit="1" customWidth="1"/>
    <col min="3" max="3" width="18" bestFit="1" customWidth="1"/>
  </cols>
  <sheetData>
    <row r="1" spans="1:4">
      <c r="A1" t="s">
        <v>0</v>
      </c>
      <c r="B1" t="s">
        <v>1</v>
      </c>
      <c r="C1" t="s">
        <v>39</v>
      </c>
      <c r="D1" t="s">
        <v>38</v>
      </c>
    </row>
    <row r="2" spans="1:4">
      <c r="A2" t="s">
        <v>2</v>
      </c>
      <c r="B2">
        <f>76-B3-B4</f>
        <v>48.725000000000001</v>
      </c>
      <c r="C2" t="s">
        <v>30</v>
      </c>
      <c r="D2" t="s">
        <v>31</v>
      </c>
    </row>
    <row r="3" spans="1:4">
      <c r="A3" t="s">
        <v>3</v>
      </c>
      <c r="B3">
        <v>19.5</v>
      </c>
      <c r="C3" t="s">
        <v>29</v>
      </c>
      <c r="D3" t="s">
        <v>31</v>
      </c>
    </row>
    <row r="4" spans="1:4">
      <c r="A4" t="s">
        <v>4</v>
      </c>
      <c r="B4">
        <f>7+12.4/16</f>
        <v>7.7750000000000004</v>
      </c>
      <c r="C4" t="s">
        <v>29</v>
      </c>
      <c r="D4" t="s">
        <v>31</v>
      </c>
    </row>
    <row r="5" spans="1:4">
      <c r="A5" t="s">
        <v>5</v>
      </c>
      <c r="B5">
        <v>47.5</v>
      </c>
      <c r="C5" t="s">
        <v>29</v>
      </c>
      <c r="D5" t="s">
        <v>31</v>
      </c>
    </row>
    <row r="6" spans="1:4">
      <c r="A6" t="s">
        <v>27</v>
      </c>
      <c r="B6">
        <f>14.4/16</f>
        <v>0.9</v>
      </c>
      <c r="C6" t="s">
        <v>29</v>
      </c>
      <c r="D6" t="s">
        <v>31</v>
      </c>
    </row>
    <row r="7" spans="1:4">
      <c r="A7" t="s">
        <v>6</v>
      </c>
      <c r="B7">
        <f>1+9.2/16</f>
        <v>1.575</v>
      </c>
      <c r="C7" t="s">
        <v>29</v>
      </c>
      <c r="D7" t="s">
        <v>31</v>
      </c>
    </row>
    <row r="8" spans="1:4">
      <c r="A8" t="s">
        <v>7</v>
      </c>
      <c r="B8">
        <f>(4+1.2/16)/48</f>
        <v>8.4895833333333337E-2</v>
      </c>
      <c r="C8" t="s">
        <v>29</v>
      </c>
      <c r="D8" t="s">
        <v>31</v>
      </c>
    </row>
    <row r="9" spans="1:4">
      <c r="A9" t="s">
        <v>8</v>
      </c>
      <c r="B9">
        <f>8+13.8/16</f>
        <v>8.8625000000000007</v>
      </c>
      <c r="C9" t="s">
        <v>17</v>
      </c>
      <c r="D9" t="s">
        <v>31</v>
      </c>
    </row>
    <row r="10" spans="1:4">
      <c r="A10" t="s">
        <v>15</v>
      </c>
      <c r="B10" s="1">
        <f>1+2/16</f>
        <v>1.125</v>
      </c>
    </row>
    <row r="11" spans="1:4">
      <c r="A11" t="s">
        <v>9</v>
      </c>
      <c r="B11">
        <f>28.5*2.2</f>
        <v>62.7</v>
      </c>
      <c r="C11" t="s">
        <v>17</v>
      </c>
      <c r="D11" t="s">
        <v>31</v>
      </c>
    </row>
    <row r="12" spans="1:4">
      <c r="A12" t="s">
        <v>10</v>
      </c>
      <c r="B12">
        <f>25*2.2</f>
        <v>55.000000000000007</v>
      </c>
      <c r="C12" t="s">
        <v>17</v>
      </c>
      <c r="D12" t="s">
        <v>31</v>
      </c>
    </row>
    <row r="13" spans="1:4">
      <c r="A13" t="s">
        <v>11</v>
      </c>
      <c r="B13">
        <f>3+0.8/16</f>
        <v>3.05</v>
      </c>
      <c r="C13" t="s">
        <v>17</v>
      </c>
      <c r="D13" t="s">
        <v>31</v>
      </c>
    </row>
    <row r="14" spans="1:4">
      <c r="A14" t="s">
        <v>12</v>
      </c>
      <c r="B14">
        <f>13.2/16</f>
        <v>0.82499999999999996</v>
      </c>
      <c r="C14" t="s">
        <v>30</v>
      </c>
      <c r="D14" t="s">
        <v>31</v>
      </c>
    </row>
    <row r="15" spans="1:4">
      <c r="A15" t="s">
        <v>13</v>
      </c>
      <c r="B15">
        <f>7.8/16</f>
        <v>0.48749999999999999</v>
      </c>
      <c r="C15" t="s">
        <v>29</v>
      </c>
      <c r="D15" t="s">
        <v>31</v>
      </c>
    </row>
    <row r="16" spans="1:4">
      <c r="A16" t="s">
        <v>14</v>
      </c>
      <c r="B16">
        <f>1+10/16</f>
        <v>1.625</v>
      </c>
    </row>
    <row r="17" spans="1:4">
      <c r="A17" t="s">
        <v>18</v>
      </c>
      <c r="B17">
        <f>3.2/16</f>
        <v>0.2</v>
      </c>
      <c r="C17" t="s">
        <v>30</v>
      </c>
      <c r="D17" t="s">
        <v>31</v>
      </c>
    </row>
    <row r="18" spans="1:4">
      <c r="A18" t="s">
        <v>19</v>
      </c>
      <c r="B18">
        <f>1+3/16</f>
        <v>1.1875</v>
      </c>
      <c r="C18" t="s">
        <v>29</v>
      </c>
      <c r="D18" t="s">
        <v>31</v>
      </c>
    </row>
    <row r="19" spans="1:4">
      <c r="A19" t="s">
        <v>20</v>
      </c>
      <c r="B19" s="1" t="s">
        <v>16</v>
      </c>
      <c r="D19" s="1" t="s">
        <v>16</v>
      </c>
    </row>
    <row r="20" spans="1:4">
      <c r="A20" t="s">
        <v>21</v>
      </c>
      <c r="B20">
        <f>10/16</f>
        <v>0.625</v>
      </c>
      <c r="C20" t="s">
        <v>29</v>
      </c>
      <c r="D20" t="s">
        <v>31</v>
      </c>
    </row>
    <row r="21" spans="1:4">
      <c r="A21" t="s">
        <v>22</v>
      </c>
      <c r="B21">
        <f>1+10.6/16</f>
        <v>1.6625000000000001</v>
      </c>
      <c r="C21" t="s">
        <v>29</v>
      </c>
      <c r="D21" t="s">
        <v>31</v>
      </c>
    </row>
    <row r="22" spans="1:4">
      <c r="A22" t="s">
        <v>28</v>
      </c>
      <c r="B22">
        <f>9+9.4/16</f>
        <v>9.5875000000000004</v>
      </c>
      <c r="C22" t="s">
        <v>29</v>
      </c>
      <c r="D22" t="s">
        <v>31</v>
      </c>
    </row>
    <row r="23" spans="1:4">
      <c r="A23" t="s">
        <v>23</v>
      </c>
      <c r="B23">
        <f>4+11/16</f>
        <v>4.6875</v>
      </c>
      <c r="C23" t="s">
        <v>29</v>
      </c>
      <c r="D23" t="s">
        <v>31</v>
      </c>
    </row>
    <row r="24" spans="1:4">
      <c r="A24" t="s">
        <v>24</v>
      </c>
      <c r="B24">
        <f>13.6/16</f>
        <v>0.85</v>
      </c>
      <c r="C24" t="s">
        <v>29</v>
      </c>
      <c r="D24" s="1" t="s">
        <v>16</v>
      </c>
    </row>
    <row r="25" spans="1:4">
      <c r="A25" t="s">
        <v>25</v>
      </c>
      <c r="B25" s="1" t="s">
        <v>16</v>
      </c>
      <c r="C25" t="s">
        <v>29</v>
      </c>
      <c r="D25" s="1" t="s">
        <v>16</v>
      </c>
    </row>
    <row r="26" spans="1:4">
      <c r="A26" t="s">
        <v>26</v>
      </c>
      <c r="B26">
        <f>1 +9.4/16</f>
        <v>1.5874999999999999</v>
      </c>
      <c r="D26" t="s">
        <v>35</v>
      </c>
    </row>
    <row r="27" spans="1:4">
      <c r="A27" t="s">
        <v>32</v>
      </c>
    </row>
    <row r="28" spans="1:4">
      <c r="A28" t="s">
        <v>33</v>
      </c>
      <c r="B28" s="1" t="s">
        <v>16</v>
      </c>
      <c r="D28" t="s">
        <v>35</v>
      </c>
    </row>
    <row r="29" spans="1:4">
      <c r="A29" t="s">
        <v>34</v>
      </c>
      <c r="B29" s="1" t="s">
        <v>16</v>
      </c>
      <c r="C29" t="s">
        <v>29</v>
      </c>
      <c r="D29" t="s">
        <v>31</v>
      </c>
    </row>
    <row r="30" spans="1:4">
      <c r="A30" t="s">
        <v>36</v>
      </c>
      <c r="B30" s="1" t="s">
        <v>16</v>
      </c>
    </row>
    <row r="31" spans="1:4">
      <c r="A31" t="s">
        <v>37</v>
      </c>
      <c r="B31" s="1" t="s">
        <v>16</v>
      </c>
      <c r="C31" t="s">
        <v>29</v>
      </c>
      <c r="D31" t="s">
        <v>31</v>
      </c>
    </row>
    <row r="32" spans="1:4">
      <c r="A32" t="s">
        <v>40</v>
      </c>
      <c r="C32" t="s">
        <v>29</v>
      </c>
      <c r="D3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Edward Venator</cp:lastModifiedBy>
  <dcterms:created xsi:type="dcterms:W3CDTF">2012-03-05T16:01:47Z</dcterms:created>
  <dcterms:modified xsi:type="dcterms:W3CDTF">2012-03-26T04:23:16Z</dcterms:modified>
</cp:coreProperties>
</file>