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3395" windowHeight="672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J4" i="1"/>
  <c r="J3" i="1"/>
  <c r="J2" i="1"/>
  <c r="I7" i="1"/>
  <c r="J7" i="1" s="1"/>
  <c r="I6" i="1"/>
  <c r="J6" i="1" s="1"/>
  <c r="I5" i="1"/>
  <c r="I4" i="1"/>
  <c r="I3" i="1"/>
  <c r="I2" i="1"/>
  <c r="H4" i="1"/>
  <c r="H3" i="1"/>
  <c r="H2" i="1"/>
  <c r="G7" i="1"/>
  <c r="H7" i="1" s="1"/>
  <c r="G6" i="1"/>
  <c r="H6" i="1" s="1"/>
  <c r="G5" i="1"/>
  <c r="H5" i="1" s="1"/>
  <c r="G4" i="1"/>
  <c r="G3" i="1"/>
  <c r="G2" i="1"/>
  <c r="F7" i="1"/>
  <c r="F6" i="1"/>
  <c r="F5" i="1"/>
  <c r="F4" i="1"/>
  <c r="F3" i="1"/>
  <c r="F2" i="1"/>
  <c r="I9" i="1" l="1"/>
  <c r="F9" i="1"/>
  <c r="J5" i="1"/>
  <c r="I8" i="1"/>
  <c r="H9" i="1"/>
  <c r="H8" i="1"/>
  <c r="F8" i="1"/>
  <c r="G8" i="1"/>
  <c r="G9" i="1"/>
  <c r="J9" i="1" l="1"/>
  <c r="J8" i="1"/>
</calcChain>
</file>

<file path=xl/sharedStrings.xml><?xml version="1.0" encoding="utf-8"?>
<sst xmlns="http://schemas.openxmlformats.org/spreadsheetml/2006/main" count="14" uniqueCount="14">
  <si>
    <t>Trial</t>
  </si>
  <si>
    <t>x</t>
  </si>
  <si>
    <t>y</t>
  </si>
  <si>
    <t>Oz</t>
  </si>
  <si>
    <t>Ow</t>
  </si>
  <si>
    <t>(5 laps of 1 meter radius circle. Perfect localization would have robot at origin)</t>
  </si>
  <si>
    <t>3*</t>
  </si>
  <si>
    <t>displacement</t>
  </si>
  <si>
    <t>theta (rad)</t>
  </si>
  <si>
    <t>theta (deg)</t>
  </si>
  <si>
    <t>heading (rad)</t>
  </si>
  <si>
    <t>heading (deg)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</si>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</sst>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8" sqref="E8"/>
    </sheetView>
  </sheetViews>
  <sheetFormatPr defaultRowHeight="15" x14ac:dyDescent="0.25"/>
  <cols>
    <col min="6" max="6" width="13.140625" bestFit="1" customWidth="1"/>
    <col min="7" max="7" width="12" bestFit="1" customWidth="1"/>
    <col min="8" max="8" width="10.85546875" bestFit="1" customWidth="1"/>
    <col min="9" max="9" width="12.85546875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</v>
      </c>
      <c r="B2">
        <v>0.73025899999999999</v>
      </c>
      <c r="C2">
        <v>0.43242799999999998</v>
      </c>
      <c r="D2">
        <v>0.50660700000000003</v>
      </c>
      <c r="E2">
        <v>0.86217699999999997</v>
      </c>
      <c r="F2">
        <f>SQRT(B2^2+C2^2)</f>
        <v>0.84868850720685496</v>
      </c>
      <c r="G2">
        <f>ATAN2(B2,C2)</f>
        <v>0.53463265108870883</v>
      </c>
      <c r="H2">
        <f>G2*180/PI()</f>
        <v>30.632194497273336</v>
      </c>
      <c r="I2">
        <f>ATAN2(2*D2*E2,(1-2*D2^2))</f>
        <v>0.50830670879149886</v>
      </c>
      <c r="J2">
        <f t="shared" ref="J2:J7" si="0">I2*180/PI()</f>
        <v>29.12382911193826</v>
      </c>
    </row>
    <row r="3" spans="1:10" x14ac:dyDescent="0.25">
      <c r="A3">
        <v>2</v>
      </c>
      <c r="B3">
        <v>0.80226299999999995</v>
      </c>
      <c r="C3">
        <v>0.45011200000000001</v>
      </c>
      <c r="D3">
        <v>0.52842</v>
      </c>
      <c r="E3">
        <v>0.84898300000000004</v>
      </c>
      <c r="F3">
        <f t="shared" ref="F3:F7" si="1">SQRT(B3^2+C3^2)</f>
        <v>0.91990582871998372</v>
      </c>
      <c r="G3">
        <f t="shared" ref="G3:G7" si="2">ATAN2(B3,C3)</f>
        <v>0.51128951627562591</v>
      </c>
      <c r="H3">
        <f t="shared" ref="H3:H7" si="3">G3*180/PI()</f>
        <v>29.294731391878777</v>
      </c>
      <c r="I3">
        <f t="shared" ref="I3:I7" si="4">ATAN2(2*D3*E3,(1-2*D3^2))</f>
        <v>0.45731950303985341</v>
      </c>
      <c r="J3">
        <f t="shared" si="0"/>
        <v>26.202477413203823</v>
      </c>
    </row>
    <row r="4" spans="1:10" x14ac:dyDescent="0.25">
      <c r="A4" t="s">
        <v>6</v>
      </c>
      <c r="B4">
        <v>0.94085600000000003</v>
      </c>
      <c r="C4">
        <v>0.59599599999999997</v>
      </c>
      <c r="D4">
        <v>0.61311599999999999</v>
      </c>
      <c r="E4">
        <v>0.78999299999999995</v>
      </c>
      <c r="F4">
        <f t="shared" si="1"/>
        <v>1.1137420009822743</v>
      </c>
      <c r="G4">
        <f t="shared" si="2"/>
        <v>0.56466082315472443</v>
      </c>
      <c r="H4">
        <f t="shared" si="3"/>
        <v>32.35268202314866</v>
      </c>
      <c r="I4">
        <f t="shared" si="4"/>
        <v>0.25079845106138765</v>
      </c>
      <c r="J4">
        <f t="shared" si="0"/>
        <v>14.369692754235835</v>
      </c>
    </row>
    <row r="5" spans="1:10" x14ac:dyDescent="0.25">
      <c r="A5">
        <v>4</v>
      </c>
      <c r="B5">
        <v>0.750552</v>
      </c>
      <c r="C5">
        <v>0.62094700000000003</v>
      </c>
      <c r="D5">
        <v>0.55810800000000005</v>
      </c>
      <c r="E5">
        <v>0.82976899999999998</v>
      </c>
      <c r="F5">
        <f t="shared" si="1"/>
        <v>0.97411676995779106</v>
      </c>
      <c r="G5">
        <f t="shared" si="2"/>
        <v>0.69117916494711473</v>
      </c>
      <c r="H5">
        <f t="shared" si="3"/>
        <v>39.60164903884624</v>
      </c>
      <c r="I5">
        <f t="shared" si="4"/>
        <v>0.38658825484843207</v>
      </c>
      <c r="J5">
        <f t="shared" si="0"/>
        <v>22.149875412143039</v>
      </c>
    </row>
    <row r="6" spans="1:10" x14ac:dyDescent="0.25">
      <c r="A6">
        <v>5</v>
      </c>
      <c r="B6">
        <v>0.778034</v>
      </c>
      <c r="C6">
        <v>0.32965499999999998</v>
      </c>
      <c r="D6">
        <v>0.45862000000000003</v>
      </c>
      <c r="E6">
        <v>0.88863300000000001</v>
      </c>
      <c r="F6">
        <f t="shared" si="1"/>
        <v>0.84499072431654543</v>
      </c>
      <c r="G6">
        <f t="shared" si="2"/>
        <v>0.40077119367597008</v>
      </c>
      <c r="H6">
        <f t="shared" si="3"/>
        <v>22.962497948053194</v>
      </c>
      <c r="I6">
        <f t="shared" si="4"/>
        <v>0.61791279954661338</v>
      </c>
      <c r="J6">
        <f t="shared" si="0"/>
        <v>35.403795521134192</v>
      </c>
    </row>
    <row r="7" spans="1:10" x14ac:dyDescent="0.25">
      <c r="A7">
        <v>6</v>
      </c>
      <c r="B7">
        <v>0.89242500000000002</v>
      </c>
      <c r="C7">
        <v>0.43391800000000003</v>
      </c>
      <c r="D7">
        <v>0.50243700000000002</v>
      </c>
      <c r="E7">
        <v>0.86461399999999999</v>
      </c>
      <c r="F7">
        <f t="shared" si="1"/>
        <v>0.99232414630956156</v>
      </c>
      <c r="G7">
        <f t="shared" si="2"/>
        <v>0.45256578637385719</v>
      </c>
      <c r="H7">
        <f t="shared" si="3"/>
        <v>25.930109511241238</v>
      </c>
      <c r="I7">
        <f t="shared" si="4"/>
        <v>0.51796608984943016</v>
      </c>
      <c r="J7">
        <f t="shared" si="0"/>
        <v>29.677270879266338</v>
      </c>
    </row>
    <row r="8" spans="1:10" x14ac:dyDescent="0.25">
      <c r="A8" t="s">
        <v>12</v>
      </c>
      <c r="B8">
        <f t="shared" ref="B8:E8" si="5">AVERAGE(B2:B7)</f>
        <v>0.81573150000000005</v>
      </c>
      <c r="C8">
        <f t="shared" si="5"/>
        <v>0.47717600000000004</v>
      </c>
      <c r="D8">
        <f t="shared" si="5"/>
        <v>0.52788466666666667</v>
      </c>
      <c r="E8">
        <f t="shared" si="5"/>
        <v>0.84736149999999988</v>
      </c>
      <c r="F8">
        <f>AVERAGE(F2:F7)</f>
        <v>0.9489613295821685</v>
      </c>
      <c r="G8">
        <f t="shared" ref="G8:J8" si="6">AVERAGE(G2:G7)</f>
        <v>0.52584985591933353</v>
      </c>
      <c r="H8">
        <f t="shared" si="6"/>
        <v>30.12897740174024</v>
      </c>
      <c r="I8">
        <f t="shared" si="6"/>
        <v>0.4564819678562026</v>
      </c>
      <c r="J8">
        <f t="shared" si="6"/>
        <v>26.154490181986915</v>
      </c>
    </row>
    <row r="9" spans="1:10" x14ac:dyDescent="0.25">
      <c r="A9" t="s">
        <v>13</v>
      </c>
      <c r="B9">
        <f t="shared" ref="B9:E9" si="7">_xlfn.STDEV.P(B2:B7)</f>
        <v>7.6042149405773654E-2</v>
      </c>
      <c r="C9">
        <f t="shared" si="7"/>
        <v>0.10095942786254924</v>
      </c>
      <c r="D9">
        <f t="shared" si="7"/>
        <v>4.8435581837001689E-2</v>
      </c>
      <c r="E9">
        <f t="shared" si="7"/>
        <v>3.1154867515633376E-2</v>
      </c>
      <c r="F9">
        <f>_xlfn.STDEV.P(F2:F7)</f>
        <v>9.2533370123844355E-2</v>
      </c>
      <c r="G9">
        <f t="shared" ref="G9:J9" si="8">_xlfn.STDEV.P(G2:G7)</f>
        <v>9.1418852159180747E-2</v>
      </c>
      <c r="H9">
        <f t="shared" si="8"/>
        <v>5.2379143966515107</v>
      </c>
      <c r="I9">
        <f t="shared" si="8"/>
        <v>0.11526603728970196</v>
      </c>
      <c r="J9">
        <f>_xlfn.STDEV.P(J2:J7)</f>
        <v>6.6042574578974822</v>
      </c>
    </row>
    <row r="10" spans="1:10" x14ac:dyDescent="0.25">
      <c r="A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2013-03-18T18:48:54Z</dcterms:created>
  <dcterms:modified xsi:type="dcterms:W3CDTF">2013-03-18T20:55:41Z</dcterms:modified>
</cp:coreProperties>
</file>