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Data/02_Opplæring og kompetanse/"/>
    </mc:Choice>
  </mc:AlternateContent>
  <xr:revisionPtr revIDLastSave="0" documentId="8_{FB364260-458F-4193-BDAC-7F44B07C89C5}" xr6:coauthVersionLast="47" xr6:coauthVersionMax="47" xr10:uidLastSave="{00000000-0000-0000-0000-000000000000}"/>
  <bookViews>
    <workbookView xWindow="19890" yWindow="0" windowWidth="26700" windowHeight="21000" activeTab="3" xr2:uid="{5B018768-1EEE-4FC3-B4C4-661294CAA850}"/>
  </bookViews>
  <sheets>
    <sheet name="Personer" sheetId="2" r:id="rId1"/>
    <sheet name="Oslo" sheetId="3" r:id="rId2"/>
    <sheet name="Landet" sheetId="4" r:id="rId3"/>
    <sheet name="Viz Vestfold" sheetId="1" r:id="rId4"/>
    <sheet name="Viz Telemark" sheetId="5" r:id="rId5"/>
  </sheets>
  <definedNames>
    <definedName name="EksterneData_1" localSheetId="2" hidden="1">Landet!$A$1:$E$2</definedName>
    <definedName name="EksterneData_1" localSheetId="1" hidden="1">Oslo!$A$1:$E$2</definedName>
    <definedName name="EksterneData_1" localSheetId="0" hidden="1">Personer!$A$1:$H$3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B3" i="5"/>
  <c r="B2" i="5"/>
  <c r="D4" i="5" a="1"/>
  <c r="D4" i="5" s="1"/>
  <c r="C4" i="5" a="1"/>
  <c r="C4" i="5" s="1"/>
  <c r="D3" i="5" a="1"/>
  <c r="D3" i="5" s="1"/>
  <c r="C3" i="5" a="1"/>
  <c r="C3" i="5" s="1"/>
  <c r="D2" i="5"/>
  <c r="C2" i="5"/>
  <c r="D4" i="1" a="1"/>
  <c r="D4" i="1" s="1"/>
  <c r="D3" i="1" a="1"/>
  <c r="D3" i="1" s="1"/>
  <c r="D2" i="1"/>
  <c r="C4" i="1" a="1"/>
  <c r="C4" i="1" s="1"/>
  <c r="C3" i="1" a="1"/>
  <c r="C3" i="1" s="1"/>
  <c r="C2" i="1"/>
  <c r="B4" i="1"/>
  <c r="B2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E5B90-0D69-41DD-96A9-BAC7DD9D132D}" keepAlive="1" name="Spørring - Landet" description="Tilkobling til spørringen Landet i arbeidsboken." type="5" refreshedVersion="8" background="1" saveData="1">
    <dbPr connection="Provider=Microsoft.Mashup.OleDb.1;Data Source=$Workbook$;Location=Landet;Extended Properties=&quot;&quot;" command="SELECT * FROM [Landet]"/>
  </connection>
  <connection id="2" xr16:uid="{295C3488-CD6B-49CB-A45D-418EA91D4E1C}" keepAlive="1" name="Spørring - Oslo" description="Tilkobling til spørringen Oslo i arbeidsboken." type="5" refreshedVersion="8" background="1" saveData="1">
    <dbPr connection="Provider=Microsoft.Mashup.OleDb.1;Data Source=$Workbook$;Location=Oslo;Extended Properties=&quot;&quot;" command="SELECT * FROM [Oslo]"/>
  </connection>
  <connection id="3" xr16:uid="{FA262A36-CED8-4FAB-B957-AA0525D0F443}" keepAlive="1" name="Spørring - VT" description="Tilkobling til spørringen VT i arbeidsboken." type="5" refreshedVersion="8" background="1" saveData="1">
    <dbPr connection="Provider=Microsoft.Mashup.OleDb.1;Data Source=$Workbook$;Location=VT;Extended Properties=&quot;&quot;" command="SELECT * FROM [V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<sst xmlns="http://schemas.openxmlformats.org/spreadsheetml/2006/main" count="34" uniqueCount="20">
  <si>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Fylke</t>
  </si>
  <si>
    <t>Grunnskole i alt</t>
  </si>
  <si>
    <t>VGS i alt</t>
  </si>
  <si>
    <t>Høyere utdanning i alt</t>
  </si>
  <si>
    <t>I alt</t>
  </si>
  <si>
    <t>Andel grunnskole</t>
  </si>
  <si>
    <t>Andel videreående</t>
  </si>
  <si>
    <t>Andel høyere utdanning</t>
  </si>
  <si>
    <t>Vestfold</t>
  </si>
  <si>
    <t>Telemark</t>
  </si>
  <si>
    <t>Column1</t>
  </si>
  <si>
    <t>Utdanningsnivå i alt</t>
  </si>
  <si>
    <t>Grunnskole</t>
  </si>
  <si>
    <t>Videregående</t>
  </si>
  <si>
    <t>Høyere utdanning</t>
  </si>
  <si>
    <t>0301 Oslo kommune</t>
  </si>
  <si>
    <t>Videregående skole</t>
  </si>
  <si>
    <t>0 Hele landet</t>
  </si>
  <si>
    <t>Landet uten Oslo</t>
  </si>
  <si>
    <t>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</si>
</sst>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ros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9522DF65-3002-458B-B2E0-4C10CBD101A3}" autoFormatId="16" applyNumberFormats="0" applyBorderFormats="0" applyFontFormats="0" applyPatternFormats="0" applyAlignmentFormats="0" applyWidthHeightFormats="0">
  <queryTableRefresh nextId="9">
    <queryTableFields count="8">
      <queryTableField id="1" name="Fylke" tableColumnId="1"/>
      <queryTableField id="2" name="Grunnskole i alt" tableColumnId="2"/>
      <queryTableField id="3" name="VGS i alt" tableColumnId="3"/>
      <queryTableField id="4" name="Høyere utdanning i alt" tableColumnId="4"/>
      <queryTableField id="5" name="I alt" tableColumnId="5"/>
      <queryTableField id="6" name="Andel grunnskole" tableColumnId="6"/>
      <queryTableField id="7" name="Andel videreående" tableColumnId="7"/>
      <queryTableField id="8" name="Andel høyere utdanning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1FBEFA3C-7B01-4383-8323-EEDBEF97D159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Utdanningsnivå i alt" tableColumnId="2"/>
      <queryTableField id="3" name="Grunnskole" tableColumnId="3"/>
      <queryTableField id="4" name="Videregående" tableColumnId="4"/>
      <queryTableField id="5" name="Høyere utdanning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0222EBF-5E0D-4308-998C-EBEAF15A844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Utdanningsnivå i alt" tableColumnId="2"/>
      <queryTableField id="3" name="Grunnskole" tableColumnId="3"/>
      <queryTableField id="4" name="Videregående skole" tableColumnId="4"/>
      <queryTableField id="5" name="Høyere utdann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885AB-9C6A-49EF-A2AD-C07A5E9562C9}" name="VT" displayName="VT" ref="A1:H3" tableType="queryTable" totalsRowShown="0">
  <autoFilter ref="A1:H3" xr:uid="{92D885AB-9C6A-49EF-A2AD-C07A5E9562C9}"/>
  <tableColumns count="8">
    <tableColumn id="1" xr3:uid="{A236A430-ABC3-479D-B4CB-00001B8B42D5}" uniqueName="1" name="Fylke" queryTableFieldId="1"/>
    <tableColumn id="2" xr3:uid="{DFB0D697-FDD2-4BD7-A87F-4ABD59260A42}" uniqueName="2" name="Grunnskole i alt" queryTableFieldId="2"/>
    <tableColumn id="3" xr3:uid="{2C9B374B-3260-4872-9B87-477555970105}" uniqueName="3" name="VGS i alt" queryTableFieldId="3"/>
    <tableColumn id="4" xr3:uid="{D8A08DC4-1223-4421-B879-EDB5005A67FC}" uniqueName="4" name="Høyere utdanning i alt" queryTableFieldId="4"/>
    <tableColumn id="5" xr3:uid="{331B7E5B-F6FA-414A-8A28-98478CD13297}" uniqueName="5" name="I alt" queryTableFieldId="5"/>
    <tableColumn id="6" xr3:uid="{96F2BE1C-1472-49AC-A8D0-190528D8E4E1}" uniqueName="6" name="Andel grunnskole" queryTableFieldId="6"/>
    <tableColumn id="7" xr3:uid="{FE0F7C49-CFDC-4ED0-8C44-075A9FB48692}" uniqueName="7" name="Andel videreående" queryTableFieldId="7"/>
    <tableColumn id="8" xr3:uid="{4898AC2C-589D-4102-8DCC-C56DE2D13F0B}" uniqueName="8" name="Andel høyere utdanning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92760-AE2C-4B9D-86AD-3B5C590A71B0}" name="Oslo" displayName="Oslo" ref="A1:E2" tableType="queryTable" totalsRowShown="0">
  <autoFilter ref="A1:E2" xr:uid="{DF392760-AE2C-4B9D-86AD-3B5C590A71B0}"/>
  <tableColumns count="5">
    <tableColumn id="1" xr3:uid="{4FF43753-CBBB-4C84-A050-89075AA6FDB6}" uniqueName="1" name="Column1" queryTableFieldId="1"/>
    <tableColumn id="2" xr3:uid="{20BB21AD-1AE2-4CD6-8320-08F2C65DFDAE}" uniqueName="2" name="Utdanningsnivå i alt" queryTableFieldId="2"/>
    <tableColumn id="3" xr3:uid="{EE06CD47-63BB-4FF0-9F46-8AE6B54DC420}" uniqueName="3" name="Grunnskole" queryTableFieldId="3"/>
    <tableColumn id="4" xr3:uid="{504BE53E-4916-4151-B67A-00DEB03A47BD}" uniqueName="4" name="Videregående" queryTableFieldId="4"/>
    <tableColumn id="5" xr3:uid="{C9E62B0D-22AC-4CA5-9446-95B5DCD7D55A}" uniqueName="5" name="Høyere utdanning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01EE21-AFFD-46A7-AF9C-C491A1C815F6}" name="Landet" displayName="Landet" ref="A1:E2" tableType="queryTable" totalsRowShown="0">
  <autoFilter ref="A1:E2" xr:uid="{4701EE21-AFFD-46A7-AF9C-C491A1C815F6}"/>
  <tableColumns count="5">
    <tableColumn id="1" xr3:uid="{22301FAA-C7BD-4696-9946-7878969964A5}" uniqueName="1" name="Column1" queryTableFieldId="1" dataDxfId="0"/>
    <tableColumn id="2" xr3:uid="{A14126C1-D8FB-49CE-9564-6D3D463AE4F5}" uniqueName="2" name="Utdanningsnivå i alt" queryTableFieldId="2"/>
    <tableColumn id="3" xr3:uid="{B900AB45-8FE1-4E36-82C4-FFF9089DF128}" uniqueName="3" name="Grunnskole" queryTableFieldId="3"/>
    <tableColumn id="4" xr3:uid="{08C100ED-2B68-450F-9666-53403FC4383B}" uniqueName="4" name="Videregående skole" queryTableFieldId="4"/>
    <tableColumn id="5" xr3:uid="{07C947D3-A4B1-4667-81E7-A05AA9195DDC}" uniqueName="5" name="Høyere utdannin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2FCE-2F8D-45CD-BB3B-7B7C0FF31AB9}">
  <dimension ref="A1:H3"/>
  <sheetViews>
    <sheetView workbookViewId="0"/>
  </sheetViews>
  <sheetFormatPr baseColWidth="10" defaultRowHeight="15" x14ac:dyDescent="0.25"/>
  <cols>
    <col min="1" max="1" width="9.28515625" bestFit="1" customWidth="1"/>
    <col min="2" max="2" width="17.28515625" bestFit="1" customWidth="1"/>
    <col min="3" max="3" width="10.7109375" bestFit="1" customWidth="1"/>
    <col min="4" max="4" width="23" bestFit="1" customWidth="1"/>
    <col min="5" max="5" width="7" bestFit="1" customWidth="1"/>
    <col min="6" max="6" width="19" bestFit="1" customWidth="1"/>
    <col min="7" max="7" width="20.425781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51955</v>
      </c>
      <c r="C2">
        <v>87740</v>
      </c>
      <c r="D2">
        <v>67448</v>
      </c>
      <c r="E2">
        <v>207143</v>
      </c>
      <c r="F2">
        <v>0.250817068402022</v>
      </c>
      <c r="G2">
        <v>0.423572121674399</v>
      </c>
      <c r="H2">
        <v>0.32561080992357899</v>
      </c>
    </row>
    <row r="3" spans="1:8" x14ac:dyDescent="0.25">
      <c r="A3" t="s">
        <v>9</v>
      </c>
      <c r="B3">
        <v>39451</v>
      </c>
      <c r="C3">
        <v>63942</v>
      </c>
      <c r="D3">
        <v>41466</v>
      </c>
      <c r="E3">
        <v>144859</v>
      </c>
      <c r="F3">
        <v>0.27234068991226001</v>
      </c>
      <c r="G3">
        <v>0.44140854209955899</v>
      </c>
      <c r="H3">
        <v>0.286250767988182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2BD-DB4B-4ADE-A8CB-03D68239BCC0}">
  <dimension ref="A1:E2"/>
  <sheetViews>
    <sheetView workbookViewId="0"/>
  </sheetViews>
  <sheetFormatPr baseColWidth="10" defaultRowHeight="15" x14ac:dyDescent="0.25"/>
  <cols>
    <col min="1" max="1" width="19" bestFit="1" customWidth="1"/>
    <col min="2" max="2" width="21" bestFit="1" customWidth="1"/>
    <col min="3" max="3" width="13.5703125" bestFit="1" customWidth="1"/>
    <col min="4" max="4" width="15.85546875" bestFit="1" customWidth="1"/>
    <col min="5" max="5" width="19.28515625" bestFit="1" customWidth="1"/>
    <col min="6" max="6" width="19" bestFit="1" customWidth="1"/>
    <col min="7" max="7" width="21.42578125" bestFit="1" customWidth="1"/>
    <col min="8" max="8" width="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581170</v>
      </c>
      <c r="C2">
        <v>115380</v>
      </c>
      <c r="D2">
        <v>154606</v>
      </c>
      <c r="E2">
        <v>311184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98A-0367-40A7-9ADD-FE767803B2A8}">
  <dimension ref="A1:E2"/>
  <sheetViews>
    <sheetView workbookViewId="0"/>
  </sheetViews>
  <sheetFormatPr baseColWidth="10" defaultRowHeight="15" x14ac:dyDescent="0.25"/>
  <cols>
    <col min="1" max="1" width="12.7109375" bestFit="1" customWidth="1"/>
    <col min="2" max="2" width="21" bestFit="1" customWidth="1"/>
    <col min="3" max="3" width="13.5703125" bestFit="1" customWidth="1"/>
    <col min="4" max="4" width="21.140625" bestFit="1" customWidth="1"/>
    <col min="5" max="5" width="19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16</v>
      </c>
      <c r="E1" t="s">
        <v>14</v>
      </c>
    </row>
    <row r="2" spans="1:5" x14ac:dyDescent="0.25">
      <c r="A2" s="1" t="s">
        <v>17</v>
      </c>
      <c r="B2">
        <v>4448313</v>
      </c>
      <c r="C2">
        <v>1095351</v>
      </c>
      <c r="D2">
        <v>1761589</v>
      </c>
      <c r="E2">
        <v>1591373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BA3-DB8D-4CEA-8019-2FD63B5B93C6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x14ac:dyDescent="0.25">
      <c r="B1" t="s">
        <v>8</v>
      </c>
      <c r="C1" t="s">
        <v>18</v>
      </c>
      <c r="D1" t="s">
        <v>19</v>
      </c>
    </row>
    <row r="2" spans="1:4" x14ac:dyDescent="0.25">
      <c r="A2" t="s">
        <v>12</v>
      </c>
      <c r="B2" s="2">
        <f>VT[[#This Row],[Andel grunnskole]]</f>
        <v>0.250817068402022</v>
      </c>
      <c r="C2" s="2">
        <f>SUM(Landet[[#This Row],[Grunnskole]],-Oslo[[#This Row],[Grunnskole]])/SUM(Landet[[#This Row],[Utdanningsnivå i alt]],-Oslo[[#This Row],[Utdanningsnivå i alt]])</f>
        <v>0.25340955842594909</v>
      </c>
      <c r="D2" s="2">
        <f>Landet[[#This Row],[Grunnskole]]/Landet[[#This Row],[Utdanningsnivå i alt]]</f>
        <v>0.24623964185973424</v>
      </c>
    </row>
    <row r="3" spans="1:4" x14ac:dyDescent="0.25">
      <c r="A3" t="s">
        <v>16</v>
      </c>
      <c r="B3" s="2">
        <f>Personer!G2</f>
        <v>0.423572121674399</v>
      </c>
      <c r="C3" s="2" cm="1">
        <f t="array" ref="C3">SUM(Landet[Videregående skole],-Oslo[Videregående])/SUM(Landet[Utdanningsnivå i alt],-Oslo[Utdanningsnivå i alt])</f>
        <v>0.41554786052649206</v>
      </c>
      <c r="D3" s="2" cm="1">
        <f t="array" ref="D3">Landet[Videregående skole]/Landet[Utdanningsnivå i alt]</f>
        <v>0.39601282553633255</v>
      </c>
    </row>
    <row r="4" spans="1:4" x14ac:dyDescent="0.25">
      <c r="A4" t="s">
        <v>14</v>
      </c>
      <c r="B4" s="2">
        <f>Personer!H2</f>
        <v>0.32561080992357899</v>
      </c>
      <c r="C4" s="2" cm="1">
        <f t="array" ref="C4">SUM(Landet[Høyere utdanning],-Oslo[Høyere utdanning])/SUM(Landet[Utdanningsnivå i alt],-Oslo[Utdanningsnivå i alt])</f>
        <v>0.3310425810475589</v>
      </c>
      <c r="D4" s="2" cm="1">
        <f t="array" ref="D4">Landet[Høyere utdanning]/Landet[Utdanningsnivå i alt]</f>
        <v>0.35774753260393322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4BE1-4F6F-41CC-BAEE-5E739B7C8FCE}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B1" t="s">
        <v>9</v>
      </c>
      <c r="C1" t="s">
        <v>18</v>
      </c>
      <c r="D1" t="s">
        <v>19</v>
      </c>
    </row>
    <row r="2" spans="1:4" x14ac:dyDescent="0.25">
      <c r="A2" t="s">
        <v>12</v>
      </c>
      <c r="B2" s="2">
        <f>Personer!F3</f>
        <v>0.27234068991226001</v>
      </c>
      <c r="C2" s="2">
        <f>SUM(Landet[[#This Row],[Grunnskole]],-Oslo[[#This Row],[Grunnskole]])/SUM(Landet[[#This Row],[Utdanningsnivå i alt]],-Oslo[[#This Row],[Utdanningsnivå i alt]])</f>
        <v>0.25340955842594909</v>
      </c>
      <c r="D2" s="2">
        <f>Landet[[#This Row],[Grunnskole]]/Landet[[#This Row],[Utdanningsnivå i alt]]</f>
        <v>0.24623964185973424</v>
      </c>
    </row>
    <row r="3" spans="1:4" x14ac:dyDescent="0.25">
      <c r="A3" t="s">
        <v>16</v>
      </c>
      <c r="B3" s="2">
        <f>VT[[#This Row],[Andel videreående]]</f>
        <v>0.44140854209955899</v>
      </c>
      <c r="C3" s="2" cm="1">
        <f t="array" ref="C3">SUM(Landet[Videregående skole],-Oslo[Videregående])/SUM(Landet[Utdanningsnivå i alt],-Oslo[Utdanningsnivå i alt])</f>
        <v>0.41554786052649206</v>
      </c>
      <c r="D3" s="2" cm="1">
        <f t="array" ref="D3">Landet[Videregående skole]/Landet[Utdanningsnivå i alt]</f>
        <v>0.39601282553633255</v>
      </c>
    </row>
    <row r="4" spans="1:4" x14ac:dyDescent="0.25">
      <c r="A4" t="s">
        <v>14</v>
      </c>
      <c r="B4" s="2">
        <f>Personer!H3</f>
        <v>0.286250767988182</v>
      </c>
      <c r="C4" s="2" cm="1">
        <f t="array" ref="C4">SUM(Landet[Høyere utdanning],-Oslo[Høyere utdanning])/SUM(Landet[Utdanningsnivå i alt],-Oslo[Utdanningsnivå i alt])</f>
        <v>0.3310425810475589</v>
      </c>
      <c r="D4" s="2" cm="1">
        <f t="array" ref="D4">Landet[Høyere utdanning]/Landet[Utdanningsnivå i alt]</f>
        <v>0.35774753260393322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C8198-16A4-4A38-BB42-0448AB8CF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Personer</vt:lpstr>
      <vt:lpstr>Oslo</vt:lpstr>
      <vt:lpstr>Landet</vt:lpstr>
      <vt:lpstr>Viz Vestfold</vt:lpstr>
      <vt:lpstr>Viz Telemark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2023-01-27T09:16:54Z</dcterms:created>
  <dcterms:modified xsi:type="dcterms:W3CDTF">2023-01-27T14:40:32Z</dcterms:modified>
</cp:coreProperties>
</file>