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2_Opplæring og kompetanse/2020-tall/"/>
    </mc:Choice>
  </mc:AlternateContent>
  <xr:revisionPtr revIDLastSave="0" documentId="13_ncr:40009_{A39A050A-B450-4DD0-BB55-D0695C52D084}" xr6:coauthVersionLast="47" xr6:coauthVersionMax="47" xr10:uidLastSave="{00000000-0000-0000-0000-000000000000}"/>
  <bookViews>
    <workbookView xWindow="-270" yWindow="1695" windowWidth="21720" windowHeight="16380" activeTab="2"/>
  </bookViews>
  <sheets>
    <sheet name="Kilde" sheetId="1" r:id="rId1"/>
    <sheet name="Velge skoler" sheetId="2" r:id="rId2"/>
    <sheet name="Telemark" sheetId="3" r:id="rId3"/>
    <sheet name="TIP" sheetId="4" r:id="rId4"/>
  </sheets>
  <definedNames>
    <definedName name="_xlnm._FilterDatabase" localSheetId="3" hidden="1">TIP!$A$3:$I$19</definedName>
    <definedName name="_xlnm._FilterDatabase" localSheetId="1" hidden="1">'Velge skoler'!$B$2:$D$49</definedName>
  </definedNames>
  <calcPr calcId="0"/>
</workbook>
</file>

<file path=xl/calcChain.xml><?xml version="1.0" encoding="utf-8"?>
<calcChain xmlns="http://schemas.openxmlformats.org/spreadsheetml/2006/main">
  <c r="H6" i="3" l="1"/>
  <c r="G6" i="3"/>
  <c r="H5" i="3"/>
  <c r="G5" i="3"/>
  <c r="H4" i="3"/>
  <c r="G4" i="3"/>
  <c r="D18" i="3"/>
  <c r="C18" i="3"/>
  <c r="D17" i="3"/>
  <c r="C17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" i="2"/>
</calcChain>
</file>

<file path=xl/sharedStrings.xml><?xml version="1.0" encoding="utf-8"?>
<sst xmlns="http://schemas.openxmlformats.org/spreadsheetml/2006/main" count="418" uniqueCount="55">
  <si>
    <t>EnhetNivaa</t>
  </si>
  <si>
    <t>Nasjonaltkode</t>
  </si>
  <si>
    <t>Fylkekode</t>
  </si>
  <si>
    <t>Organisasjonsnummer</t>
  </si>
  <si>
    <t>Nasjonalt</t>
  </si>
  <si>
    <t>Fylke</t>
  </si>
  <si>
    <t>EnhetNavn</t>
  </si>
  <si>
    <t>2022-23.Vg1.Alle eierformer.Alle kjønn.Antall elever</t>
  </si>
  <si>
    <t>I</t>
  </si>
  <si>
    <t>Hele landet</t>
  </si>
  <si>
    <t>Alle fylker</t>
  </si>
  <si>
    <t>Vestfold og Telemark</t>
  </si>
  <si>
    <t>Bamble videregående skole Avd Grasmyr</t>
  </si>
  <si>
    <t>Bø vidaregåande skule</t>
  </si>
  <si>
    <t>Færder videregående skole</t>
  </si>
  <si>
    <t>Greveskogen videregående skole</t>
  </si>
  <si>
    <t>Hjalmar Johansen videregående skole</t>
  </si>
  <si>
    <t>Holmestrand videregående skole</t>
  </si>
  <si>
    <t>Horten videregående skole</t>
  </si>
  <si>
    <t>Kragerø videregående skole</t>
  </si>
  <si>
    <t>Kvitsund gymnas</t>
  </si>
  <si>
    <t>Melsom videregående skole</t>
  </si>
  <si>
    <t>Notodden videregående skole</t>
  </si>
  <si>
    <t>Nøtterøy videregående skole</t>
  </si>
  <si>
    <t>Porsgrunn videregående skole</t>
  </si>
  <si>
    <t>Re videregående skole</t>
  </si>
  <si>
    <t>Rjukan videregående skole</t>
  </si>
  <si>
    <t>Sande videregående skole</t>
  </si>
  <si>
    <t>Sandefjord videregående skole</t>
  </si>
  <si>
    <t>Signo Grunn- og videregående skole AS</t>
  </si>
  <si>
    <t>Skagerak International School</t>
  </si>
  <si>
    <t>Skien videregående skole</t>
  </si>
  <si>
    <t>Slottsfjellet videregående</t>
  </si>
  <si>
    <t>Stiftelsen Telemark Toppidrett gymnas</t>
  </si>
  <si>
    <t>Thor Heyerdahl videregående skole</t>
  </si>
  <si>
    <t>Vest-Telemark vidaregåande skule</t>
  </si>
  <si>
    <t>Wang Tønsberg AS</t>
  </si>
  <si>
    <t>Gjennestad videregående skole</t>
  </si>
  <si>
    <t>Nome videregående skole Avd Søve</t>
  </si>
  <si>
    <t>Skogmo videregående skole</t>
  </si>
  <si>
    <t>Studieforberedende</t>
  </si>
  <si>
    <t>Elevtall i videregående skole – fylker og skoler (udir.no)</t>
  </si>
  <si>
    <t>Yrkesfaglig</t>
  </si>
  <si>
    <t>Skole</t>
  </si>
  <si>
    <t>repertert</t>
  </si>
  <si>
    <t>T</t>
  </si>
  <si>
    <t>V</t>
  </si>
  <si>
    <t>Telemark</t>
  </si>
  <si>
    <t>Andel</t>
  </si>
  <si>
    <t>Teknologi og industrifag</t>
  </si>
  <si>
    <t>VT</t>
  </si>
  <si>
    <t>Landet</t>
  </si>
  <si>
    <t>TIP</t>
  </si>
  <si>
    <t>Yrkesfag</t>
  </si>
  <si>
    <t>Andel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</si>
</sst>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8" fillId="0" borderId="0" xfId="43"/>
    <xf numFmtId="9" fontId="0" fillId="0" borderId="0" xfId="1" applyFont="1"/>
    <xf numFmtId="0" fontId="16" fillId="0" borderId="0" xfId="0" applyFont="1"/>
    <xf numFmtId="9" fontId="16" fillId="0" borderId="0" xfId="1" applyFont="1"/>
  </cellXfs>
  <cellStyles count="44">
    <cellStyle name="20 % – uthevingsfarge 1" xfId="20" builtinId="30" customBuiltin="1"/>
    <cellStyle name="20 % – uthevingsfarge 2" xfId="24" builtinId="34" customBuiltin="1"/>
    <cellStyle name="20 % – uthevingsfarge 3" xfId="28" builtinId="38" customBuiltin="1"/>
    <cellStyle name="20 % – uthevingsfarge 4" xfId="32" builtinId="42" customBuiltin="1"/>
    <cellStyle name="20 % – uthevingsfarge 5" xfId="36" builtinId="46" customBuiltin="1"/>
    <cellStyle name="20 % – uthevingsfarge 6" xfId="40" builtinId="50" customBuiltin="1"/>
    <cellStyle name="40 % – uthevingsfarge 1" xfId="21" builtinId="31" customBuiltin="1"/>
    <cellStyle name="40 % – uthevingsfarge 2" xfId="25" builtinId="35" customBuiltin="1"/>
    <cellStyle name="40 % – uthevingsfarge 3" xfId="29" builtinId="39" customBuiltin="1"/>
    <cellStyle name="40 % – uthevingsfarge 4" xfId="33" builtinId="43" customBuiltin="1"/>
    <cellStyle name="40 % – uthevingsfarge 5" xfId="37" builtinId="47" customBuiltin="1"/>
    <cellStyle name="40 % – uthevingsfarge 6" xfId="41" builtinId="51" customBuiltin="1"/>
    <cellStyle name="60 % – uthevingsfarge 1" xfId="22" builtinId="32" customBuiltin="1"/>
    <cellStyle name="60 % – uthevingsfarge 2" xfId="26" builtinId="36" customBuiltin="1"/>
    <cellStyle name="60 % – uthevingsfarge 3" xfId="30" builtinId="40" customBuiltin="1"/>
    <cellStyle name="60 % – uthevingsfarge 4" xfId="34" builtinId="44" customBuiltin="1"/>
    <cellStyle name="60 % – uthevingsfarge 5" xfId="38" builtinId="48" customBuiltin="1"/>
    <cellStyle name="60 % – uthevingsfarge 6" xfId="42" builtinId="52" customBuiltin="1"/>
    <cellStyle name="Beregning" xfId="12" builtinId="22" customBuiltin="1"/>
    <cellStyle name="Dårlig" xfId="8" builtinId="27" customBuiltin="1"/>
    <cellStyle name="Forklarende tekst" xfId="17" builtinId="53" customBuiltin="1"/>
    <cellStyle name="God" xfId="7" builtinId="26" customBuiltin="1"/>
    <cellStyle name="Hyperkobling" xfId="43" builtinId="8"/>
    <cellStyle name="Inndata" xfId="10" builtinId="20" customBuiltin="1"/>
    <cellStyle name="Koblet celle" xfId="13" builtinId="24" customBuiltin="1"/>
    <cellStyle name="Kontrollcelle" xfId="14" builtinId="23" customBuiltin="1"/>
    <cellStyle name="Merknad" xfId="16" builtinId="10" customBuiltin="1"/>
    <cellStyle name="Normal" xfId="0" builtinId="0"/>
    <cellStyle name="Nøytral" xfId="9" builtinId="28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sent" xfId="1" builtinId="5"/>
    <cellStyle name="Tittel" xfId="2" builtinId="15" customBuiltin="1"/>
    <cellStyle name="Totalt" xfId="18" builtinId="25" customBuiltin="1"/>
    <cellStyle name="Utdata" xfId="11" builtinId="21" customBuiltin="1"/>
    <cellStyle name="Uthevingsfarge1" xfId="19" builtinId="29" customBuiltin="1"/>
    <cellStyle name="Uthevingsfarge2" xfId="23" builtinId="33" customBuiltin="1"/>
    <cellStyle name="Uthevingsfarge3" xfId="27" builtinId="37" customBuiltin="1"/>
    <cellStyle name="Uthevingsfarge4" xfId="31" builtinId="41" customBuiltin="1"/>
    <cellStyle name="Uthevingsfarge5" xfId="35" builtinId="45" customBuiltin="1"/>
    <cellStyle name="Uthevingsfarge6" xfId="39" builtinId="49" customBuiltin="1"/>
    <cellStyle name="Varsel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ir.no/tall-og-forskning/statistikk/statistikk-videregaende-skole/elevtall-i-videregaende-skole/elevtall-fylker-og-skoler/?rapportsideKode=VGO_Elev_FylkSkol&amp;filtre=EierformID(-10)_EnhetID(-40_-12)_KjoennID(-10)_ProgramomraadeID(-12)_TidID(202210)_TrinnID(10)_VisAntallSkoler(0)&amp;radsti=F!(1)_(*)_(1.48.*)_(1.*)" TargetMode="External"/><Relationship Id="rId1" Type="http://schemas.openxmlformats.org/officeDocument/2006/relationships/hyperlink" Target="https://www.udir.no/tall-og-forskning/statistikk/statistikk-videregaende-skole/elevtall-i-videregaende-skole/elevtall-fylker-og-skoler/?rapportsideKode=VGO_Elev_FylkSkol&amp;filtre=EierformID(-10)_EnhetID(-40_-12)_KjoennID(-10)_ProgramomraadeID(-12)_TidID(202210)_TrinnID(10)_VisAntallSkoler(0)&amp;radsti=F!(1)_(*)_(1.48.*)_(1.*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D1" workbookViewId="0">
      <selection activeCell="P5" sqref="P5:P26"/>
    </sheetView>
  </sheetViews>
  <sheetFormatPr baseColWidth="10" defaultRowHeight="15" x14ac:dyDescent="0.25"/>
  <sheetData>
    <row r="1" spans="1:17" x14ac:dyDescent="0.25">
      <c r="A1" t="s">
        <v>40</v>
      </c>
      <c r="B1" s="2" t="s">
        <v>41</v>
      </c>
      <c r="J1" t="s">
        <v>42</v>
      </c>
      <c r="K1" s="2" t="s">
        <v>41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:17" x14ac:dyDescent="0.25">
      <c r="A3">
        <v>1</v>
      </c>
      <c r="B3" t="s">
        <v>8</v>
      </c>
      <c r="C3">
        <v>0</v>
      </c>
      <c r="D3" t="s">
        <v>8</v>
      </c>
      <c r="E3" t="s">
        <v>9</v>
      </c>
      <c r="F3" t="s">
        <v>10</v>
      </c>
      <c r="G3" t="s">
        <v>9</v>
      </c>
      <c r="H3" s="1">
        <v>37069</v>
      </c>
      <c r="J3">
        <v>1</v>
      </c>
      <c r="K3" t="s">
        <v>8</v>
      </c>
      <c r="L3">
        <v>0</v>
      </c>
      <c r="M3" t="s">
        <v>8</v>
      </c>
      <c r="N3" t="s">
        <v>9</v>
      </c>
      <c r="O3" t="s">
        <v>10</v>
      </c>
      <c r="P3" t="s">
        <v>9</v>
      </c>
      <c r="Q3" s="1">
        <v>37209</v>
      </c>
    </row>
    <row r="4" spans="1:17" x14ac:dyDescent="0.25">
      <c r="A4">
        <v>2</v>
      </c>
      <c r="B4" t="s">
        <v>8</v>
      </c>
      <c r="C4">
        <v>38</v>
      </c>
      <c r="D4">
        <v>38</v>
      </c>
      <c r="E4" t="s">
        <v>9</v>
      </c>
      <c r="F4" t="s">
        <v>11</v>
      </c>
      <c r="G4" t="s">
        <v>11</v>
      </c>
      <c r="H4" s="1">
        <v>2830</v>
      </c>
      <c r="J4">
        <v>2</v>
      </c>
      <c r="K4" t="s">
        <v>8</v>
      </c>
      <c r="L4">
        <v>38</v>
      </c>
      <c r="M4">
        <v>38</v>
      </c>
      <c r="N4" t="s">
        <v>9</v>
      </c>
      <c r="O4" t="s">
        <v>11</v>
      </c>
      <c r="P4" t="s">
        <v>11</v>
      </c>
      <c r="Q4" s="1">
        <v>3204</v>
      </c>
    </row>
    <row r="5" spans="1:17" x14ac:dyDescent="0.25">
      <c r="A5">
        <v>3</v>
      </c>
      <c r="B5" t="s">
        <v>8</v>
      </c>
      <c r="C5">
        <v>38</v>
      </c>
      <c r="D5">
        <v>974568098</v>
      </c>
      <c r="E5" t="s">
        <v>9</v>
      </c>
      <c r="F5" t="s">
        <v>11</v>
      </c>
      <c r="G5" t="s">
        <v>12</v>
      </c>
      <c r="H5">
        <v>26</v>
      </c>
      <c r="J5">
        <v>3</v>
      </c>
      <c r="K5" t="s">
        <v>8</v>
      </c>
      <c r="L5">
        <v>38</v>
      </c>
      <c r="M5">
        <v>974568098</v>
      </c>
      <c r="N5" t="s">
        <v>9</v>
      </c>
      <c r="O5" t="s">
        <v>11</v>
      </c>
      <c r="P5" t="s">
        <v>12</v>
      </c>
      <c r="Q5">
        <v>124</v>
      </c>
    </row>
    <row r="6" spans="1:17" x14ac:dyDescent="0.25">
      <c r="A6">
        <v>3</v>
      </c>
      <c r="B6" t="s">
        <v>8</v>
      </c>
      <c r="C6">
        <v>38</v>
      </c>
      <c r="D6">
        <v>974567997</v>
      </c>
      <c r="E6" t="s">
        <v>9</v>
      </c>
      <c r="F6" t="s">
        <v>11</v>
      </c>
      <c r="G6" t="s">
        <v>13</v>
      </c>
      <c r="H6">
        <v>101</v>
      </c>
      <c r="J6">
        <v>3</v>
      </c>
      <c r="K6" t="s">
        <v>8</v>
      </c>
      <c r="L6">
        <v>38</v>
      </c>
      <c r="M6">
        <v>974575086</v>
      </c>
      <c r="N6" t="s">
        <v>9</v>
      </c>
      <c r="O6" t="s">
        <v>11</v>
      </c>
      <c r="P6" t="s">
        <v>14</v>
      </c>
      <c r="Q6">
        <v>222</v>
      </c>
    </row>
    <row r="7" spans="1:17" x14ac:dyDescent="0.25">
      <c r="A7">
        <v>3</v>
      </c>
      <c r="B7" t="s">
        <v>8</v>
      </c>
      <c r="C7">
        <v>38</v>
      </c>
      <c r="D7">
        <v>974575086</v>
      </c>
      <c r="E7" t="s">
        <v>9</v>
      </c>
      <c r="F7" t="s">
        <v>11</v>
      </c>
      <c r="G7" t="s">
        <v>14</v>
      </c>
      <c r="H7">
        <v>53</v>
      </c>
      <c r="J7">
        <v>3</v>
      </c>
      <c r="K7" t="s">
        <v>8</v>
      </c>
      <c r="L7">
        <v>38</v>
      </c>
      <c r="M7">
        <v>990745277</v>
      </c>
      <c r="N7" t="s">
        <v>9</v>
      </c>
      <c r="O7" t="s">
        <v>11</v>
      </c>
      <c r="P7" t="s">
        <v>37</v>
      </c>
      <c r="Q7">
        <v>70</v>
      </c>
    </row>
    <row r="8" spans="1:17" x14ac:dyDescent="0.25">
      <c r="A8">
        <v>3</v>
      </c>
      <c r="B8" t="s">
        <v>8</v>
      </c>
      <c r="C8">
        <v>38</v>
      </c>
      <c r="D8">
        <v>974574993</v>
      </c>
      <c r="E8" t="s">
        <v>9</v>
      </c>
      <c r="F8" t="s">
        <v>11</v>
      </c>
      <c r="G8" t="s">
        <v>15</v>
      </c>
      <c r="H8">
        <v>229</v>
      </c>
      <c r="J8">
        <v>3</v>
      </c>
      <c r="K8" t="s">
        <v>8</v>
      </c>
      <c r="L8">
        <v>38</v>
      </c>
      <c r="M8">
        <v>974574993</v>
      </c>
      <c r="N8" t="s">
        <v>9</v>
      </c>
      <c r="O8" t="s">
        <v>11</v>
      </c>
      <c r="P8" t="s">
        <v>15</v>
      </c>
      <c r="Q8">
        <v>134</v>
      </c>
    </row>
    <row r="9" spans="1:17" x14ac:dyDescent="0.25">
      <c r="A9">
        <v>3</v>
      </c>
      <c r="B9" t="s">
        <v>8</v>
      </c>
      <c r="C9">
        <v>38</v>
      </c>
      <c r="D9">
        <v>974568071</v>
      </c>
      <c r="E9" t="s">
        <v>9</v>
      </c>
      <c r="F9" t="s">
        <v>11</v>
      </c>
      <c r="G9" t="s">
        <v>16</v>
      </c>
      <c r="H9">
        <v>143</v>
      </c>
      <c r="J9">
        <v>3</v>
      </c>
      <c r="K9" t="s">
        <v>8</v>
      </c>
      <c r="L9">
        <v>38</v>
      </c>
      <c r="M9">
        <v>974568071</v>
      </c>
      <c r="N9" t="s">
        <v>9</v>
      </c>
      <c r="O9" t="s">
        <v>11</v>
      </c>
      <c r="P9" t="s">
        <v>16</v>
      </c>
      <c r="Q9">
        <v>47</v>
      </c>
    </row>
    <row r="10" spans="1:17" x14ac:dyDescent="0.25">
      <c r="A10">
        <v>3</v>
      </c>
      <c r="B10" t="s">
        <v>8</v>
      </c>
      <c r="C10">
        <v>38</v>
      </c>
      <c r="D10">
        <v>874575062</v>
      </c>
      <c r="E10" t="s">
        <v>9</v>
      </c>
      <c r="F10" t="s">
        <v>11</v>
      </c>
      <c r="G10" t="s">
        <v>17</v>
      </c>
      <c r="H10">
        <v>30</v>
      </c>
      <c r="J10">
        <v>3</v>
      </c>
      <c r="K10" t="s">
        <v>8</v>
      </c>
      <c r="L10">
        <v>38</v>
      </c>
      <c r="M10">
        <v>874575062</v>
      </c>
      <c r="N10" t="s">
        <v>9</v>
      </c>
      <c r="O10" t="s">
        <v>11</v>
      </c>
      <c r="P10" t="s">
        <v>17</v>
      </c>
      <c r="Q10">
        <v>77</v>
      </c>
    </row>
    <row r="11" spans="1:17" x14ac:dyDescent="0.25">
      <c r="A11">
        <v>3</v>
      </c>
      <c r="B11" t="s">
        <v>8</v>
      </c>
      <c r="C11">
        <v>38</v>
      </c>
      <c r="D11">
        <v>923261354</v>
      </c>
      <c r="E11" t="s">
        <v>9</v>
      </c>
      <c r="F11" t="s">
        <v>11</v>
      </c>
      <c r="G11" t="s">
        <v>18</v>
      </c>
      <c r="H11">
        <v>213</v>
      </c>
      <c r="J11">
        <v>3</v>
      </c>
      <c r="K11" t="s">
        <v>8</v>
      </c>
      <c r="L11">
        <v>38</v>
      </c>
      <c r="M11">
        <v>923261354</v>
      </c>
      <c r="N11" t="s">
        <v>9</v>
      </c>
      <c r="O11" t="s">
        <v>11</v>
      </c>
      <c r="P11" t="s">
        <v>18</v>
      </c>
      <c r="Q11">
        <v>219</v>
      </c>
    </row>
    <row r="12" spans="1:17" x14ac:dyDescent="0.25">
      <c r="A12">
        <v>3</v>
      </c>
      <c r="B12" t="s">
        <v>8</v>
      </c>
      <c r="C12">
        <v>38</v>
      </c>
      <c r="D12">
        <v>974568004</v>
      </c>
      <c r="E12" t="s">
        <v>9</v>
      </c>
      <c r="F12" t="s">
        <v>11</v>
      </c>
      <c r="G12" t="s">
        <v>19</v>
      </c>
      <c r="H12">
        <v>70</v>
      </c>
      <c r="J12">
        <v>3</v>
      </c>
      <c r="K12" t="s">
        <v>8</v>
      </c>
      <c r="L12">
        <v>38</v>
      </c>
      <c r="M12">
        <v>974568004</v>
      </c>
      <c r="N12" t="s">
        <v>9</v>
      </c>
      <c r="O12" t="s">
        <v>11</v>
      </c>
      <c r="P12" t="s">
        <v>19</v>
      </c>
      <c r="Q12">
        <v>74</v>
      </c>
    </row>
    <row r="13" spans="1:17" x14ac:dyDescent="0.25">
      <c r="A13">
        <v>3</v>
      </c>
      <c r="B13" t="s">
        <v>8</v>
      </c>
      <c r="C13">
        <v>38</v>
      </c>
      <c r="D13">
        <v>974085062</v>
      </c>
      <c r="E13" t="s">
        <v>9</v>
      </c>
      <c r="F13" t="s">
        <v>11</v>
      </c>
      <c r="G13" t="s">
        <v>20</v>
      </c>
      <c r="H13">
        <v>44</v>
      </c>
      <c r="J13">
        <v>3</v>
      </c>
      <c r="K13" t="s">
        <v>8</v>
      </c>
      <c r="L13">
        <v>38</v>
      </c>
      <c r="M13">
        <v>974575051</v>
      </c>
      <c r="N13" t="s">
        <v>9</v>
      </c>
      <c r="O13" t="s">
        <v>11</v>
      </c>
      <c r="P13" t="s">
        <v>21</v>
      </c>
      <c r="Q13">
        <v>74</v>
      </c>
    </row>
    <row r="14" spans="1:17" x14ac:dyDescent="0.25">
      <c r="A14">
        <v>3</v>
      </c>
      <c r="B14" t="s">
        <v>8</v>
      </c>
      <c r="C14">
        <v>38</v>
      </c>
      <c r="D14">
        <v>974575051</v>
      </c>
      <c r="E14" t="s">
        <v>9</v>
      </c>
      <c r="F14" t="s">
        <v>11</v>
      </c>
      <c r="G14" t="s">
        <v>21</v>
      </c>
      <c r="H14">
        <v>25</v>
      </c>
      <c r="J14">
        <v>3</v>
      </c>
      <c r="K14" t="s">
        <v>8</v>
      </c>
      <c r="L14">
        <v>38</v>
      </c>
      <c r="M14">
        <v>974568187</v>
      </c>
      <c r="N14" t="s">
        <v>9</v>
      </c>
      <c r="O14" t="s">
        <v>11</v>
      </c>
      <c r="P14" t="s">
        <v>38</v>
      </c>
      <c r="Q14">
        <v>226</v>
      </c>
    </row>
    <row r="15" spans="1:17" x14ac:dyDescent="0.25">
      <c r="A15">
        <v>3</v>
      </c>
      <c r="B15" t="s">
        <v>8</v>
      </c>
      <c r="C15">
        <v>38</v>
      </c>
      <c r="D15">
        <v>974568012</v>
      </c>
      <c r="E15" t="s">
        <v>9</v>
      </c>
      <c r="F15" t="s">
        <v>11</v>
      </c>
      <c r="G15" t="s">
        <v>22</v>
      </c>
      <c r="H15">
        <v>53</v>
      </c>
      <c r="J15">
        <v>3</v>
      </c>
      <c r="K15" t="s">
        <v>8</v>
      </c>
      <c r="L15">
        <v>38</v>
      </c>
      <c r="M15">
        <v>974568012</v>
      </c>
      <c r="N15" t="s">
        <v>9</v>
      </c>
      <c r="O15" t="s">
        <v>11</v>
      </c>
      <c r="P15" t="s">
        <v>22</v>
      </c>
      <c r="Q15">
        <v>145</v>
      </c>
    </row>
    <row r="16" spans="1:17" x14ac:dyDescent="0.25">
      <c r="A16">
        <v>3</v>
      </c>
      <c r="B16" t="s">
        <v>8</v>
      </c>
      <c r="C16">
        <v>38</v>
      </c>
      <c r="D16">
        <v>974575000</v>
      </c>
      <c r="E16" t="s">
        <v>9</v>
      </c>
      <c r="F16" t="s">
        <v>11</v>
      </c>
      <c r="G16" t="s">
        <v>23</v>
      </c>
      <c r="H16">
        <v>176</v>
      </c>
      <c r="J16">
        <v>3</v>
      </c>
      <c r="K16" t="s">
        <v>8</v>
      </c>
      <c r="L16">
        <v>38</v>
      </c>
      <c r="M16">
        <v>974575000</v>
      </c>
      <c r="N16" t="s">
        <v>9</v>
      </c>
      <c r="O16" t="s">
        <v>11</v>
      </c>
      <c r="P16" t="s">
        <v>23</v>
      </c>
      <c r="Q16">
        <v>46</v>
      </c>
    </row>
    <row r="17" spans="1:17" x14ac:dyDescent="0.25">
      <c r="A17">
        <v>3</v>
      </c>
      <c r="B17" t="s">
        <v>8</v>
      </c>
      <c r="C17">
        <v>38</v>
      </c>
      <c r="D17">
        <v>974568020</v>
      </c>
      <c r="E17" t="s">
        <v>9</v>
      </c>
      <c r="F17" t="s">
        <v>11</v>
      </c>
      <c r="G17" t="s">
        <v>24</v>
      </c>
      <c r="H17">
        <v>233</v>
      </c>
      <c r="J17">
        <v>3</v>
      </c>
      <c r="K17" t="s">
        <v>8</v>
      </c>
      <c r="L17">
        <v>38</v>
      </c>
      <c r="M17">
        <v>974568020</v>
      </c>
      <c r="N17" t="s">
        <v>9</v>
      </c>
      <c r="O17" t="s">
        <v>11</v>
      </c>
      <c r="P17" t="s">
        <v>24</v>
      </c>
      <c r="Q17">
        <v>141</v>
      </c>
    </row>
    <row r="18" spans="1:17" x14ac:dyDescent="0.25">
      <c r="A18">
        <v>3</v>
      </c>
      <c r="B18" t="s">
        <v>8</v>
      </c>
      <c r="C18">
        <v>38</v>
      </c>
      <c r="D18">
        <v>874575232</v>
      </c>
      <c r="E18" t="s">
        <v>9</v>
      </c>
      <c r="F18" t="s">
        <v>11</v>
      </c>
      <c r="G18" t="s">
        <v>25</v>
      </c>
      <c r="H18">
        <v>149</v>
      </c>
      <c r="J18">
        <v>3</v>
      </c>
      <c r="K18" t="s">
        <v>8</v>
      </c>
      <c r="L18">
        <v>38</v>
      </c>
      <c r="M18">
        <v>874575232</v>
      </c>
      <c r="N18" t="s">
        <v>9</v>
      </c>
      <c r="O18" t="s">
        <v>11</v>
      </c>
      <c r="P18" t="s">
        <v>25</v>
      </c>
      <c r="Q18">
        <v>152</v>
      </c>
    </row>
    <row r="19" spans="1:17" x14ac:dyDescent="0.25">
      <c r="A19">
        <v>3</v>
      </c>
      <c r="B19" t="s">
        <v>8</v>
      </c>
      <c r="C19">
        <v>38</v>
      </c>
      <c r="D19">
        <v>874568082</v>
      </c>
      <c r="E19" t="s">
        <v>9</v>
      </c>
      <c r="F19" t="s">
        <v>11</v>
      </c>
      <c r="G19" t="s">
        <v>26</v>
      </c>
      <c r="H19">
        <v>22</v>
      </c>
      <c r="J19">
        <v>3</v>
      </c>
      <c r="K19" t="s">
        <v>8</v>
      </c>
      <c r="L19">
        <v>38</v>
      </c>
      <c r="M19">
        <v>874568082</v>
      </c>
      <c r="N19" t="s">
        <v>9</v>
      </c>
      <c r="O19" t="s">
        <v>11</v>
      </c>
      <c r="P19" t="s">
        <v>26</v>
      </c>
      <c r="Q19">
        <v>48</v>
      </c>
    </row>
    <row r="20" spans="1:17" x14ac:dyDescent="0.25">
      <c r="A20">
        <v>3</v>
      </c>
      <c r="B20" t="s">
        <v>8</v>
      </c>
      <c r="C20">
        <v>38</v>
      </c>
      <c r="D20">
        <v>974575116</v>
      </c>
      <c r="E20" t="s">
        <v>9</v>
      </c>
      <c r="F20" t="s">
        <v>11</v>
      </c>
      <c r="G20" t="s">
        <v>27</v>
      </c>
      <c r="H20">
        <v>66</v>
      </c>
      <c r="J20">
        <v>3</v>
      </c>
      <c r="K20" t="s">
        <v>8</v>
      </c>
      <c r="L20">
        <v>38</v>
      </c>
      <c r="M20">
        <v>974575116</v>
      </c>
      <c r="N20" t="s">
        <v>9</v>
      </c>
      <c r="O20" t="s">
        <v>11</v>
      </c>
      <c r="P20" t="s">
        <v>27</v>
      </c>
      <c r="Q20">
        <v>95</v>
      </c>
    </row>
    <row r="21" spans="1:17" x14ac:dyDescent="0.25">
      <c r="A21">
        <v>3</v>
      </c>
      <c r="B21" t="s">
        <v>8</v>
      </c>
      <c r="C21">
        <v>38</v>
      </c>
      <c r="D21">
        <v>974575019</v>
      </c>
      <c r="E21" t="s">
        <v>9</v>
      </c>
      <c r="F21" t="s">
        <v>11</v>
      </c>
      <c r="G21" t="s">
        <v>28</v>
      </c>
      <c r="H21">
        <v>386</v>
      </c>
      <c r="J21">
        <v>3</v>
      </c>
      <c r="K21" t="s">
        <v>8</v>
      </c>
      <c r="L21">
        <v>38</v>
      </c>
      <c r="M21">
        <v>974575019</v>
      </c>
      <c r="N21" t="s">
        <v>9</v>
      </c>
      <c r="O21" t="s">
        <v>11</v>
      </c>
      <c r="P21" t="s">
        <v>28</v>
      </c>
      <c r="Q21">
        <v>394</v>
      </c>
    </row>
    <row r="22" spans="1:17" x14ac:dyDescent="0.25">
      <c r="A22">
        <v>3</v>
      </c>
      <c r="B22" t="s">
        <v>8</v>
      </c>
      <c r="C22">
        <v>38</v>
      </c>
      <c r="D22">
        <v>998666783</v>
      </c>
      <c r="E22" t="s">
        <v>9</v>
      </c>
      <c r="F22" t="s">
        <v>11</v>
      </c>
      <c r="G22" t="s">
        <v>29</v>
      </c>
      <c r="H22">
        <v>1</v>
      </c>
      <c r="J22">
        <v>3</v>
      </c>
      <c r="K22" t="s">
        <v>8</v>
      </c>
      <c r="L22">
        <v>38</v>
      </c>
      <c r="M22">
        <v>998666783</v>
      </c>
      <c r="N22" t="s">
        <v>9</v>
      </c>
      <c r="O22" t="s">
        <v>11</v>
      </c>
      <c r="P22" t="s">
        <v>29</v>
      </c>
      <c r="Q22">
        <v>13</v>
      </c>
    </row>
    <row r="23" spans="1:17" x14ac:dyDescent="0.25">
      <c r="A23">
        <v>3</v>
      </c>
      <c r="B23" t="s">
        <v>8</v>
      </c>
      <c r="C23">
        <v>38</v>
      </c>
      <c r="D23">
        <v>973488783</v>
      </c>
      <c r="E23" t="s">
        <v>9</v>
      </c>
      <c r="F23" t="s">
        <v>11</v>
      </c>
      <c r="G23" t="s">
        <v>30</v>
      </c>
      <c r="H23">
        <v>64</v>
      </c>
      <c r="J23">
        <v>3</v>
      </c>
      <c r="K23" t="s">
        <v>8</v>
      </c>
      <c r="L23">
        <v>38</v>
      </c>
      <c r="M23">
        <v>974568039</v>
      </c>
      <c r="N23" t="s">
        <v>9</v>
      </c>
      <c r="O23" t="s">
        <v>11</v>
      </c>
      <c r="P23" t="s">
        <v>31</v>
      </c>
      <c r="Q23">
        <v>66</v>
      </c>
    </row>
    <row r="24" spans="1:17" x14ac:dyDescent="0.25">
      <c r="A24">
        <v>3</v>
      </c>
      <c r="B24" t="s">
        <v>8</v>
      </c>
      <c r="C24">
        <v>38</v>
      </c>
      <c r="D24">
        <v>974568039</v>
      </c>
      <c r="E24" t="s">
        <v>9</v>
      </c>
      <c r="F24" t="s">
        <v>11</v>
      </c>
      <c r="G24" t="s">
        <v>31</v>
      </c>
      <c r="H24">
        <v>273</v>
      </c>
      <c r="J24">
        <v>3</v>
      </c>
      <c r="K24" t="s">
        <v>8</v>
      </c>
      <c r="L24">
        <v>38</v>
      </c>
      <c r="M24">
        <v>974568152</v>
      </c>
      <c r="N24" t="s">
        <v>9</v>
      </c>
      <c r="O24" t="s">
        <v>11</v>
      </c>
      <c r="P24" t="s">
        <v>39</v>
      </c>
      <c r="Q24">
        <v>408</v>
      </c>
    </row>
    <row r="25" spans="1:17" x14ac:dyDescent="0.25">
      <c r="A25">
        <v>3</v>
      </c>
      <c r="B25" t="s">
        <v>8</v>
      </c>
      <c r="C25">
        <v>38</v>
      </c>
      <c r="D25">
        <v>973141805</v>
      </c>
      <c r="E25" t="s">
        <v>9</v>
      </c>
      <c r="F25" t="s">
        <v>11</v>
      </c>
      <c r="G25" t="s">
        <v>32</v>
      </c>
      <c r="H25">
        <v>11</v>
      </c>
      <c r="J25">
        <v>3</v>
      </c>
      <c r="K25" t="s">
        <v>8</v>
      </c>
      <c r="L25">
        <v>38</v>
      </c>
      <c r="M25">
        <v>974575027</v>
      </c>
      <c r="N25" t="s">
        <v>9</v>
      </c>
      <c r="O25" t="s">
        <v>11</v>
      </c>
      <c r="P25" t="s">
        <v>34</v>
      </c>
      <c r="Q25">
        <v>364</v>
      </c>
    </row>
    <row r="26" spans="1:17" x14ac:dyDescent="0.25">
      <c r="A26">
        <v>3</v>
      </c>
      <c r="B26" t="s">
        <v>8</v>
      </c>
      <c r="C26">
        <v>38</v>
      </c>
      <c r="D26">
        <v>888361332</v>
      </c>
      <c r="E26" t="s">
        <v>9</v>
      </c>
      <c r="F26" t="s">
        <v>11</v>
      </c>
      <c r="G26" t="s">
        <v>33</v>
      </c>
      <c r="H26">
        <v>90</v>
      </c>
      <c r="J26">
        <v>3</v>
      </c>
      <c r="K26" t="s">
        <v>8</v>
      </c>
      <c r="L26">
        <v>38</v>
      </c>
      <c r="M26">
        <v>974568055</v>
      </c>
      <c r="N26" t="s">
        <v>9</v>
      </c>
      <c r="O26" t="s">
        <v>11</v>
      </c>
      <c r="P26" t="s">
        <v>35</v>
      </c>
      <c r="Q26">
        <v>65</v>
      </c>
    </row>
    <row r="27" spans="1:17" x14ac:dyDescent="0.25">
      <c r="A27">
        <v>3</v>
      </c>
      <c r="B27" t="s">
        <v>8</v>
      </c>
      <c r="C27">
        <v>38</v>
      </c>
      <c r="D27">
        <v>974575027</v>
      </c>
      <c r="E27" t="s">
        <v>9</v>
      </c>
      <c r="F27" t="s">
        <v>11</v>
      </c>
      <c r="G27" t="s">
        <v>34</v>
      </c>
      <c r="H27">
        <v>295</v>
      </c>
    </row>
    <row r="28" spans="1:17" x14ac:dyDescent="0.25">
      <c r="A28">
        <v>3</v>
      </c>
      <c r="B28" t="s">
        <v>8</v>
      </c>
      <c r="C28">
        <v>38</v>
      </c>
      <c r="D28">
        <v>974568055</v>
      </c>
      <c r="E28" t="s">
        <v>9</v>
      </c>
      <c r="F28" t="s">
        <v>11</v>
      </c>
      <c r="G28" t="s">
        <v>35</v>
      </c>
      <c r="H28">
        <v>9</v>
      </c>
    </row>
    <row r="29" spans="1:17" x14ac:dyDescent="0.25">
      <c r="A29">
        <v>3</v>
      </c>
      <c r="B29" t="s">
        <v>8</v>
      </c>
      <c r="C29">
        <v>38</v>
      </c>
      <c r="D29">
        <v>995354071</v>
      </c>
      <c r="E29" t="s">
        <v>9</v>
      </c>
      <c r="F29" t="s">
        <v>11</v>
      </c>
      <c r="G29" t="s">
        <v>36</v>
      </c>
      <c r="H29">
        <v>68</v>
      </c>
    </row>
  </sheetData>
  <hyperlinks>
    <hyperlink ref="B1" r:id="rId1" display="https://www.udir.no/tall-og-forskning/statistikk/statistikk-videregaende-skole/elevtall-i-videregaende-skole/elevtall-fylker-og-skoler/?rapportsideKode=VGO_Elev_FylkSkol&amp;filtre=EierformID(-10)_EnhetID(-40_-12)_KjoennID(-10)_ProgramomraadeID(-12)_TidID(202210)_TrinnID(10)_VisAntallSkoler(0)&amp;radsti=F!(1)_(*)_(1.48.*)_(1.*)"/>
    <hyperlink ref="K1" r:id="rId2" display="https://www.udir.no/tall-og-forskning/statistikk/statistikk-videregaende-skole/elevtall-i-videregaende-skole/elevtall-fylker-og-skoler/?rapportsideKode=VGO_Elev_FylkSkol&amp;filtre=EierformID(-10)_EnhetID(-40_-12)_KjoennID(-10)_ProgramomraadeID(-12)_TidID(202210)_TrinnID(10)_VisAntallSkoler(0)&amp;radsti=F!(1)_(*)_(1.48.*)_(1.*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D49"/>
  <sheetViews>
    <sheetView workbookViewId="0">
      <selection activeCell="D68" sqref="D68"/>
    </sheetView>
  </sheetViews>
  <sheetFormatPr baseColWidth="10" defaultRowHeight="15" x14ac:dyDescent="0.25"/>
  <cols>
    <col min="2" max="2" width="35.5703125" customWidth="1"/>
  </cols>
  <sheetData>
    <row r="2" spans="2:4" x14ac:dyDescent="0.25">
      <c r="B2" t="s">
        <v>43</v>
      </c>
      <c r="C2" t="s">
        <v>44</v>
      </c>
      <c r="D2" t="s">
        <v>5</v>
      </c>
    </row>
    <row r="3" spans="2:4" x14ac:dyDescent="0.25">
      <c r="B3" t="s">
        <v>12</v>
      </c>
      <c r="C3">
        <f>IF(B3=B2,0,1)</f>
        <v>1</v>
      </c>
      <c r="D3" t="s">
        <v>45</v>
      </c>
    </row>
    <row r="4" spans="2:4" hidden="1" x14ac:dyDescent="0.25">
      <c r="B4" t="s">
        <v>12</v>
      </c>
      <c r="C4">
        <f t="shared" ref="C4:C49" si="0">IF(B4=B3,0,1)</f>
        <v>0</v>
      </c>
    </row>
    <row r="5" spans="2:4" x14ac:dyDescent="0.25">
      <c r="B5" t="s">
        <v>13</v>
      </c>
      <c r="C5">
        <f t="shared" si="0"/>
        <v>1</v>
      </c>
      <c r="D5" t="s">
        <v>45</v>
      </c>
    </row>
    <row r="6" spans="2:4" hidden="1" x14ac:dyDescent="0.25">
      <c r="B6" t="s">
        <v>14</v>
      </c>
      <c r="C6">
        <f t="shared" si="0"/>
        <v>1</v>
      </c>
      <c r="D6" t="s">
        <v>46</v>
      </c>
    </row>
    <row r="7" spans="2:4" hidden="1" x14ac:dyDescent="0.25">
      <c r="B7" t="s">
        <v>14</v>
      </c>
      <c r="C7">
        <f t="shared" si="0"/>
        <v>0</v>
      </c>
    </row>
    <row r="8" spans="2:4" hidden="1" x14ac:dyDescent="0.25">
      <c r="B8" t="s">
        <v>37</v>
      </c>
      <c r="C8">
        <f t="shared" si="0"/>
        <v>1</v>
      </c>
      <c r="D8" t="s">
        <v>46</v>
      </c>
    </row>
    <row r="9" spans="2:4" hidden="1" x14ac:dyDescent="0.25">
      <c r="B9" t="s">
        <v>15</v>
      </c>
      <c r="C9">
        <f t="shared" si="0"/>
        <v>1</v>
      </c>
      <c r="D9" t="s">
        <v>46</v>
      </c>
    </row>
    <row r="10" spans="2:4" hidden="1" x14ac:dyDescent="0.25">
      <c r="B10" t="s">
        <v>15</v>
      </c>
      <c r="C10">
        <f t="shared" si="0"/>
        <v>0</v>
      </c>
    </row>
    <row r="11" spans="2:4" x14ac:dyDescent="0.25">
      <c r="B11" t="s">
        <v>16</v>
      </c>
      <c r="C11">
        <f t="shared" si="0"/>
        <v>1</v>
      </c>
      <c r="D11" t="s">
        <v>45</v>
      </c>
    </row>
    <row r="12" spans="2:4" hidden="1" x14ac:dyDescent="0.25">
      <c r="B12" t="s">
        <v>16</v>
      </c>
      <c r="C12">
        <f t="shared" si="0"/>
        <v>0</v>
      </c>
    </row>
    <row r="13" spans="2:4" hidden="1" x14ac:dyDescent="0.25">
      <c r="B13" t="s">
        <v>17</v>
      </c>
      <c r="C13">
        <f t="shared" si="0"/>
        <v>1</v>
      </c>
      <c r="D13" t="s">
        <v>46</v>
      </c>
    </row>
    <row r="14" spans="2:4" hidden="1" x14ac:dyDescent="0.25">
      <c r="B14" t="s">
        <v>17</v>
      </c>
      <c r="C14">
        <f t="shared" si="0"/>
        <v>0</v>
      </c>
    </row>
    <row r="15" spans="2:4" hidden="1" x14ac:dyDescent="0.25">
      <c r="B15" t="s">
        <v>18</v>
      </c>
      <c r="C15">
        <f t="shared" si="0"/>
        <v>1</v>
      </c>
      <c r="D15" t="s">
        <v>46</v>
      </c>
    </row>
    <row r="16" spans="2:4" hidden="1" x14ac:dyDescent="0.25">
      <c r="B16" t="s">
        <v>18</v>
      </c>
      <c r="C16">
        <f t="shared" si="0"/>
        <v>0</v>
      </c>
    </row>
    <row r="17" spans="2:4" x14ac:dyDescent="0.25">
      <c r="B17" t="s">
        <v>19</v>
      </c>
      <c r="C17">
        <f t="shared" si="0"/>
        <v>1</v>
      </c>
      <c r="D17" t="s">
        <v>45</v>
      </c>
    </row>
    <row r="18" spans="2:4" hidden="1" x14ac:dyDescent="0.25">
      <c r="B18" t="s">
        <v>19</v>
      </c>
      <c r="C18">
        <f t="shared" si="0"/>
        <v>0</v>
      </c>
    </row>
    <row r="19" spans="2:4" x14ac:dyDescent="0.25">
      <c r="B19" t="s">
        <v>20</v>
      </c>
      <c r="C19">
        <f t="shared" si="0"/>
        <v>1</v>
      </c>
      <c r="D19" t="s">
        <v>45</v>
      </c>
    </row>
    <row r="20" spans="2:4" hidden="1" x14ac:dyDescent="0.25">
      <c r="B20" t="s">
        <v>21</v>
      </c>
      <c r="C20">
        <f t="shared" si="0"/>
        <v>1</v>
      </c>
      <c r="D20" t="s">
        <v>46</v>
      </c>
    </row>
    <row r="21" spans="2:4" hidden="1" x14ac:dyDescent="0.25">
      <c r="B21" t="s">
        <v>21</v>
      </c>
      <c r="C21">
        <f t="shared" si="0"/>
        <v>0</v>
      </c>
    </row>
    <row r="22" spans="2:4" x14ac:dyDescent="0.25">
      <c r="B22" t="s">
        <v>38</v>
      </c>
      <c r="C22">
        <f t="shared" si="0"/>
        <v>1</v>
      </c>
      <c r="D22" t="s">
        <v>45</v>
      </c>
    </row>
    <row r="23" spans="2:4" x14ac:dyDescent="0.25">
      <c r="B23" t="s">
        <v>22</v>
      </c>
      <c r="C23">
        <f t="shared" si="0"/>
        <v>1</v>
      </c>
      <c r="D23" t="s">
        <v>45</v>
      </c>
    </row>
    <row r="24" spans="2:4" hidden="1" x14ac:dyDescent="0.25">
      <c r="B24" t="s">
        <v>22</v>
      </c>
      <c r="C24">
        <f t="shared" si="0"/>
        <v>0</v>
      </c>
    </row>
    <row r="25" spans="2:4" hidden="1" x14ac:dyDescent="0.25">
      <c r="B25" t="s">
        <v>23</v>
      </c>
      <c r="C25">
        <f t="shared" si="0"/>
        <v>1</v>
      </c>
      <c r="D25" t="s">
        <v>46</v>
      </c>
    </row>
    <row r="26" spans="2:4" hidden="1" x14ac:dyDescent="0.25">
      <c r="B26" t="s">
        <v>23</v>
      </c>
      <c r="C26">
        <f t="shared" si="0"/>
        <v>0</v>
      </c>
    </row>
    <row r="27" spans="2:4" x14ac:dyDescent="0.25">
      <c r="B27" t="s">
        <v>24</v>
      </c>
      <c r="C27">
        <f t="shared" si="0"/>
        <v>1</v>
      </c>
      <c r="D27" t="s">
        <v>45</v>
      </c>
    </row>
    <row r="28" spans="2:4" hidden="1" x14ac:dyDescent="0.25">
      <c r="B28" t="s">
        <v>24</v>
      </c>
      <c r="C28">
        <f t="shared" si="0"/>
        <v>0</v>
      </c>
    </row>
    <row r="29" spans="2:4" hidden="1" x14ac:dyDescent="0.25">
      <c r="B29" t="s">
        <v>25</v>
      </c>
      <c r="C29">
        <f t="shared" si="0"/>
        <v>1</v>
      </c>
      <c r="D29" t="s">
        <v>46</v>
      </c>
    </row>
    <row r="30" spans="2:4" hidden="1" x14ac:dyDescent="0.25">
      <c r="B30" t="s">
        <v>25</v>
      </c>
      <c r="C30">
        <f t="shared" si="0"/>
        <v>0</v>
      </c>
    </row>
    <row r="31" spans="2:4" x14ac:dyDescent="0.25">
      <c r="B31" t="s">
        <v>26</v>
      </c>
      <c r="C31">
        <f t="shared" si="0"/>
        <v>1</v>
      </c>
      <c r="D31" t="s">
        <v>45</v>
      </c>
    </row>
    <row r="32" spans="2:4" hidden="1" x14ac:dyDescent="0.25">
      <c r="B32" t="s">
        <v>26</v>
      </c>
      <c r="C32">
        <f t="shared" si="0"/>
        <v>0</v>
      </c>
    </row>
    <row r="33" spans="2:4" hidden="1" x14ac:dyDescent="0.25">
      <c r="B33" t="s">
        <v>27</v>
      </c>
      <c r="C33">
        <f t="shared" si="0"/>
        <v>1</v>
      </c>
      <c r="D33" t="s">
        <v>46</v>
      </c>
    </row>
    <row r="34" spans="2:4" hidden="1" x14ac:dyDescent="0.25">
      <c r="B34" t="s">
        <v>27</v>
      </c>
      <c r="C34">
        <f t="shared" si="0"/>
        <v>0</v>
      </c>
    </row>
    <row r="35" spans="2:4" hidden="1" x14ac:dyDescent="0.25">
      <c r="B35" t="s">
        <v>28</v>
      </c>
      <c r="C35">
        <f t="shared" si="0"/>
        <v>1</v>
      </c>
      <c r="D35" t="s">
        <v>46</v>
      </c>
    </row>
    <row r="36" spans="2:4" hidden="1" x14ac:dyDescent="0.25">
      <c r="B36" t="s">
        <v>28</v>
      </c>
      <c r="C36">
        <f t="shared" si="0"/>
        <v>0</v>
      </c>
    </row>
    <row r="37" spans="2:4" hidden="1" x14ac:dyDescent="0.25">
      <c r="B37" t="s">
        <v>29</v>
      </c>
      <c r="C37">
        <f t="shared" si="0"/>
        <v>1</v>
      </c>
      <c r="D37" t="s">
        <v>46</v>
      </c>
    </row>
    <row r="38" spans="2:4" hidden="1" x14ac:dyDescent="0.25">
      <c r="B38" t="s">
        <v>29</v>
      </c>
      <c r="C38">
        <f t="shared" si="0"/>
        <v>0</v>
      </c>
    </row>
    <row r="39" spans="2:4" hidden="1" x14ac:dyDescent="0.25">
      <c r="B39" t="s">
        <v>30</v>
      </c>
      <c r="C39">
        <f t="shared" si="0"/>
        <v>1</v>
      </c>
      <c r="D39" t="s">
        <v>46</v>
      </c>
    </row>
    <row r="40" spans="2:4" x14ac:dyDescent="0.25">
      <c r="B40" t="s">
        <v>31</v>
      </c>
      <c r="C40">
        <f t="shared" si="0"/>
        <v>1</v>
      </c>
      <c r="D40" t="s">
        <v>45</v>
      </c>
    </row>
    <row r="41" spans="2:4" hidden="1" x14ac:dyDescent="0.25">
      <c r="B41" t="s">
        <v>31</v>
      </c>
      <c r="C41">
        <f t="shared" si="0"/>
        <v>0</v>
      </c>
    </row>
    <row r="42" spans="2:4" x14ac:dyDescent="0.25">
      <c r="B42" t="s">
        <v>39</v>
      </c>
      <c r="C42">
        <f t="shared" si="0"/>
        <v>1</v>
      </c>
      <c r="D42" t="s">
        <v>45</v>
      </c>
    </row>
    <row r="43" spans="2:4" hidden="1" x14ac:dyDescent="0.25">
      <c r="B43" t="s">
        <v>32</v>
      </c>
      <c r="C43">
        <f t="shared" si="0"/>
        <v>1</v>
      </c>
      <c r="D43" t="s">
        <v>46</v>
      </c>
    </row>
    <row r="44" spans="2:4" x14ac:dyDescent="0.25">
      <c r="B44" t="s">
        <v>33</v>
      </c>
      <c r="C44">
        <f t="shared" si="0"/>
        <v>1</v>
      </c>
      <c r="D44" t="s">
        <v>45</v>
      </c>
    </row>
    <row r="45" spans="2:4" hidden="1" x14ac:dyDescent="0.25">
      <c r="B45" t="s">
        <v>34</v>
      </c>
      <c r="C45">
        <f t="shared" si="0"/>
        <v>1</v>
      </c>
      <c r="D45" t="s">
        <v>46</v>
      </c>
    </row>
    <row r="46" spans="2:4" hidden="1" x14ac:dyDescent="0.25">
      <c r="B46" t="s">
        <v>34</v>
      </c>
      <c r="C46">
        <f t="shared" si="0"/>
        <v>0</v>
      </c>
    </row>
    <row r="47" spans="2:4" x14ac:dyDescent="0.25">
      <c r="B47" t="s">
        <v>35</v>
      </c>
      <c r="C47">
        <f t="shared" si="0"/>
        <v>1</v>
      </c>
      <c r="D47" t="s">
        <v>45</v>
      </c>
    </row>
    <row r="48" spans="2:4" hidden="1" x14ac:dyDescent="0.25">
      <c r="B48" t="s">
        <v>35</v>
      </c>
      <c r="C48">
        <f t="shared" si="0"/>
        <v>0</v>
      </c>
    </row>
    <row r="49" spans="2:4" hidden="1" x14ac:dyDescent="0.25">
      <c r="B49" t="s">
        <v>36</v>
      </c>
      <c r="C49">
        <f t="shared" si="0"/>
        <v>1</v>
      </c>
      <c r="D49" t="s">
        <v>46</v>
      </c>
    </row>
  </sheetData>
  <autoFilter ref="B2:D49">
    <filterColumn colId="1">
      <filters>
        <filter val="1"/>
      </filters>
    </filterColumn>
    <filterColumn colId="2">
      <filters>
        <filter val="T"/>
      </filters>
    </filterColumn>
  </autoFilter>
  <sortState xmlns:xlrd2="http://schemas.microsoft.com/office/spreadsheetml/2017/richdata2" ref="B3:B49">
    <sortCondition ref="B3:B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topLeftCell="A2" workbookViewId="0">
      <selection activeCell="K19" sqref="K19"/>
    </sheetView>
  </sheetViews>
  <sheetFormatPr baseColWidth="10" defaultRowHeight="15" x14ac:dyDescent="0.25"/>
  <cols>
    <col min="2" max="2" width="33.42578125" customWidth="1"/>
  </cols>
  <sheetData>
    <row r="2" spans="2:8" x14ac:dyDescent="0.25">
      <c r="B2" t="s">
        <v>43</v>
      </c>
      <c r="C2" t="s">
        <v>40</v>
      </c>
      <c r="D2" t="s">
        <v>42</v>
      </c>
    </row>
    <row r="3" spans="2:8" x14ac:dyDescent="0.25">
      <c r="B3" t="s">
        <v>12</v>
      </c>
      <c r="C3">
        <f>IFERROR(VLOOKUP(B3,Kilde!G5:H29,2,FALSE),0)</f>
        <v>26</v>
      </c>
      <c r="D3">
        <f>IFERROR(VLOOKUP(B3,Kilde!P5:Q26,2,FALSE),0)</f>
        <v>124</v>
      </c>
      <c r="F3" s="4"/>
      <c r="G3" s="4" t="s">
        <v>47</v>
      </c>
      <c r="H3" s="4" t="s">
        <v>51</v>
      </c>
    </row>
    <row r="4" spans="2:8" x14ac:dyDescent="0.25">
      <c r="B4" t="s">
        <v>13</v>
      </c>
      <c r="C4">
        <f>IFERROR(VLOOKUP(B4,Kilde!G6:H30,2,FALSE),0)</f>
        <v>101</v>
      </c>
      <c r="D4">
        <f>IFERROR(VLOOKUP(B4,Kilde!P6:Q27,2,FALSE),0)</f>
        <v>0</v>
      </c>
      <c r="F4" t="s">
        <v>52</v>
      </c>
      <c r="G4">
        <f>SUBTOTAL(9,TIP!H6:H19)</f>
        <v>357</v>
      </c>
      <c r="H4" s="1">
        <f>TIP!H4</f>
        <v>6954</v>
      </c>
    </row>
    <row r="5" spans="2:8" x14ac:dyDescent="0.25">
      <c r="B5" t="s">
        <v>16</v>
      </c>
      <c r="C5">
        <f>IFERROR(VLOOKUP(B5,Kilde!G7:H31,2,FALSE),0)</f>
        <v>143</v>
      </c>
      <c r="D5">
        <f>IFERROR(VLOOKUP(B5,Kilde!P7:Q28,2,FALSE),0)</f>
        <v>47</v>
      </c>
      <c r="F5" t="s">
        <v>53</v>
      </c>
      <c r="G5">
        <f>D17</f>
        <v>1344</v>
      </c>
      <c r="H5" s="1">
        <f>Kilde!Q3</f>
        <v>37209</v>
      </c>
    </row>
    <row r="6" spans="2:8" x14ac:dyDescent="0.25">
      <c r="B6" t="s">
        <v>19</v>
      </c>
      <c r="C6">
        <f>IFERROR(VLOOKUP(B6,Kilde!G8:H32,2,FALSE),0)</f>
        <v>70</v>
      </c>
      <c r="D6">
        <f>IFERROR(VLOOKUP(B6,Kilde!P8:Q29,2,FALSE),0)</f>
        <v>74</v>
      </c>
      <c r="F6" s="4" t="s">
        <v>54</v>
      </c>
      <c r="G6" s="5">
        <f>G4/G5</f>
        <v>0.265625</v>
      </c>
      <c r="H6" s="5">
        <f>H4/H5</f>
        <v>0.18689026848343143</v>
      </c>
    </row>
    <row r="7" spans="2:8" x14ac:dyDescent="0.25">
      <c r="B7" t="s">
        <v>20</v>
      </c>
      <c r="C7">
        <f>IFERROR(VLOOKUP(B7,Kilde!G9:H33,2,FALSE),0)</f>
        <v>44</v>
      </c>
      <c r="D7">
        <f>IFERROR(VLOOKUP(B7,Kilde!P9:Q30,2,FALSE),0)</f>
        <v>0</v>
      </c>
    </row>
    <row r="8" spans="2:8" x14ac:dyDescent="0.25">
      <c r="B8" t="s">
        <v>38</v>
      </c>
      <c r="C8">
        <f>IFERROR(VLOOKUP(B8,Kilde!G10:H34,2,FALSE),0)</f>
        <v>0</v>
      </c>
      <c r="D8">
        <f>IFERROR(VLOOKUP(B8,Kilde!P10:Q31,2,FALSE),0)</f>
        <v>226</v>
      </c>
    </row>
    <row r="9" spans="2:8" x14ac:dyDescent="0.25">
      <c r="B9" t="s">
        <v>22</v>
      </c>
      <c r="C9">
        <f>IFERROR(VLOOKUP(B9,Kilde!G11:H35,2,FALSE),0)</f>
        <v>53</v>
      </c>
      <c r="D9">
        <f>IFERROR(VLOOKUP(B9,Kilde!P11:Q32,2,FALSE),0)</f>
        <v>145</v>
      </c>
    </row>
    <row r="10" spans="2:8" x14ac:dyDescent="0.25">
      <c r="B10" t="s">
        <v>24</v>
      </c>
      <c r="C10">
        <f>IFERROR(VLOOKUP(B10,Kilde!G12:H36,2,FALSE),0)</f>
        <v>233</v>
      </c>
      <c r="D10">
        <f>IFERROR(VLOOKUP(B10,Kilde!P12:Q33,2,FALSE),0)</f>
        <v>141</v>
      </c>
    </row>
    <row r="11" spans="2:8" x14ac:dyDescent="0.25">
      <c r="B11" t="s">
        <v>26</v>
      </c>
      <c r="C11">
        <f>IFERROR(VLOOKUP(B11,Kilde!G13:H37,2,FALSE),0)</f>
        <v>22</v>
      </c>
      <c r="D11">
        <f>IFERROR(VLOOKUP(B11,Kilde!P13:Q34,2,FALSE),0)</f>
        <v>48</v>
      </c>
    </row>
    <row r="12" spans="2:8" x14ac:dyDescent="0.25">
      <c r="B12" t="s">
        <v>31</v>
      </c>
      <c r="C12">
        <f>IFERROR(VLOOKUP(B12,Kilde!G14:H38,2,FALSE),0)</f>
        <v>273</v>
      </c>
      <c r="D12">
        <f>IFERROR(VLOOKUP(B12,Kilde!P14:Q35,2,FALSE),0)</f>
        <v>66</v>
      </c>
    </row>
    <row r="13" spans="2:8" x14ac:dyDescent="0.25">
      <c r="B13" t="s">
        <v>39</v>
      </c>
      <c r="C13">
        <f>IFERROR(VLOOKUP(B13,Kilde!G15:H39,2,FALSE),0)</f>
        <v>0</v>
      </c>
      <c r="D13">
        <f>IFERROR(VLOOKUP(B13,Kilde!P15:Q36,2,FALSE),0)</f>
        <v>408</v>
      </c>
    </row>
    <row r="14" spans="2:8" x14ac:dyDescent="0.25">
      <c r="B14" t="s">
        <v>33</v>
      </c>
      <c r="C14">
        <f>IFERROR(VLOOKUP(B14,Kilde!G16:H40,2,FALSE),0)</f>
        <v>90</v>
      </c>
      <c r="D14">
        <f>IFERROR(VLOOKUP(B14,Kilde!P16:Q37,2,FALSE),0)</f>
        <v>0</v>
      </c>
    </row>
    <row r="15" spans="2:8" x14ac:dyDescent="0.25">
      <c r="B15" t="s">
        <v>35</v>
      </c>
      <c r="C15">
        <f>IFERROR(VLOOKUP(B15,Kilde!G17:H41,2,FALSE),0)</f>
        <v>9</v>
      </c>
      <c r="D15">
        <f>IFERROR(VLOOKUP(B15,Kilde!P17:Q38,2,FALSE),0)</f>
        <v>65</v>
      </c>
    </row>
    <row r="17" spans="2:4" x14ac:dyDescent="0.25">
      <c r="B17" t="s">
        <v>47</v>
      </c>
      <c r="C17">
        <f>SUM(C3:C15)</f>
        <v>1064</v>
      </c>
      <c r="D17">
        <f>SUM(D3:D15)</f>
        <v>1344</v>
      </c>
    </row>
    <row r="18" spans="2:4" x14ac:dyDescent="0.25">
      <c r="B18" t="s">
        <v>48</v>
      </c>
      <c r="C18" s="3">
        <f>C17/SUM(C17:D17)</f>
        <v>0.44186046511627908</v>
      </c>
      <c r="D18" s="3">
        <f>D17/SUM(C17:D17)</f>
        <v>0.55813953488372092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"/>
  <sheetViews>
    <sheetView topLeftCell="A2" workbookViewId="0">
      <selection activeCell="H6" sqref="H6:H19"/>
    </sheetView>
  </sheetViews>
  <sheetFormatPr baseColWidth="10" defaultRowHeight="15" x14ac:dyDescent="0.25"/>
  <sheetData>
    <row r="1" spans="1:9" x14ac:dyDescent="0.25">
      <c r="A1" t="s">
        <v>49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5</v>
      </c>
    </row>
    <row r="4" spans="1:9" x14ac:dyDescent="0.25">
      <c r="A4">
        <v>1</v>
      </c>
      <c r="B4" t="s">
        <v>8</v>
      </c>
      <c r="C4">
        <v>0</v>
      </c>
      <c r="D4" t="s">
        <v>8</v>
      </c>
      <c r="E4" t="s">
        <v>9</v>
      </c>
      <c r="F4" t="s">
        <v>10</v>
      </c>
      <c r="G4" t="s">
        <v>9</v>
      </c>
      <c r="H4" s="1">
        <v>6954</v>
      </c>
      <c r="I4" t="s">
        <v>51</v>
      </c>
    </row>
    <row r="5" spans="1:9" x14ac:dyDescent="0.25">
      <c r="A5">
        <v>2</v>
      </c>
      <c r="B5" t="s">
        <v>8</v>
      </c>
      <c r="C5">
        <v>38</v>
      </c>
      <c r="D5">
        <v>38</v>
      </c>
      <c r="E5" t="s">
        <v>9</v>
      </c>
      <c r="F5" t="s">
        <v>11</v>
      </c>
      <c r="G5" t="s">
        <v>11</v>
      </c>
      <c r="H5">
        <v>650</v>
      </c>
      <c r="I5" t="s">
        <v>50</v>
      </c>
    </row>
    <row r="6" spans="1:9" x14ac:dyDescent="0.25">
      <c r="A6">
        <v>3</v>
      </c>
      <c r="B6" t="s">
        <v>8</v>
      </c>
      <c r="C6">
        <v>38</v>
      </c>
      <c r="D6">
        <v>974568098</v>
      </c>
      <c r="E6" t="s">
        <v>9</v>
      </c>
      <c r="F6" t="s">
        <v>11</v>
      </c>
      <c r="G6" t="s">
        <v>12</v>
      </c>
      <c r="H6">
        <v>66</v>
      </c>
      <c r="I6" t="s">
        <v>45</v>
      </c>
    </row>
    <row r="7" spans="1:9" hidden="1" x14ac:dyDescent="0.25">
      <c r="A7">
        <v>3</v>
      </c>
      <c r="B7" t="s">
        <v>8</v>
      </c>
      <c r="C7">
        <v>38</v>
      </c>
      <c r="D7">
        <v>974575086</v>
      </c>
      <c r="E7" t="s">
        <v>9</v>
      </c>
      <c r="F7" t="s">
        <v>11</v>
      </c>
      <c r="G7" t="s">
        <v>14</v>
      </c>
      <c r="H7">
        <v>79</v>
      </c>
      <c r="I7" t="s">
        <v>46</v>
      </c>
    </row>
    <row r="8" spans="1:9" hidden="1" x14ac:dyDescent="0.25">
      <c r="A8">
        <v>3</v>
      </c>
      <c r="B8" t="s">
        <v>8</v>
      </c>
      <c r="C8">
        <v>38</v>
      </c>
      <c r="D8">
        <v>874575062</v>
      </c>
      <c r="E8" t="s">
        <v>9</v>
      </c>
      <c r="F8" t="s">
        <v>11</v>
      </c>
      <c r="G8" t="s">
        <v>17</v>
      </c>
      <c r="H8">
        <v>24</v>
      </c>
      <c r="I8" t="s">
        <v>46</v>
      </c>
    </row>
    <row r="9" spans="1:9" hidden="1" x14ac:dyDescent="0.25">
      <c r="A9">
        <v>3</v>
      </c>
      <c r="B9" t="s">
        <v>8</v>
      </c>
      <c r="C9">
        <v>38</v>
      </c>
      <c r="D9">
        <v>923261354</v>
      </c>
      <c r="E9" t="s">
        <v>9</v>
      </c>
      <c r="F9" t="s">
        <v>11</v>
      </c>
      <c r="G9" t="s">
        <v>18</v>
      </c>
      <c r="H9">
        <v>33</v>
      </c>
      <c r="I9" t="s">
        <v>46</v>
      </c>
    </row>
    <row r="10" spans="1:9" x14ac:dyDescent="0.25">
      <c r="A10">
        <v>3</v>
      </c>
      <c r="B10" t="s">
        <v>8</v>
      </c>
      <c r="C10">
        <v>38</v>
      </c>
      <c r="D10">
        <v>974568004</v>
      </c>
      <c r="E10" t="s">
        <v>9</v>
      </c>
      <c r="F10" t="s">
        <v>11</v>
      </c>
      <c r="G10" t="s">
        <v>19</v>
      </c>
      <c r="H10">
        <v>32</v>
      </c>
      <c r="I10" t="s">
        <v>45</v>
      </c>
    </row>
    <row r="11" spans="1:9" x14ac:dyDescent="0.25">
      <c r="A11">
        <v>3</v>
      </c>
      <c r="B11" t="s">
        <v>8</v>
      </c>
      <c r="C11">
        <v>38</v>
      </c>
      <c r="D11">
        <v>974568187</v>
      </c>
      <c r="E11" t="s">
        <v>9</v>
      </c>
      <c r="F11" t="s">
        <v>11</v>
      </c>
      <c r="G11" t="s">
        <v>38</v>
      </c>
      <c r="H11">
        <v>46</v>
      </c>
      <c r="I11" t="s">
        <v>45</v>
      </c>
    </row>
    <row r="12" spans="1:9" x14ac:dyDescent="0.25">
      <c r="A12">
        <v>3</v>
      </c>
      <c r="B12" t="s">
        <v>8</v>
      </c>
      <c r="C12">
        <v>38</v>
      </c>
      <c r="D12">
        <v>974568012</v>
      </c>
      <c r="E12" t="s">
        <v>9</v>
      </c>
      <c r="F12" t="s">
        <v>11</v>
      </c>
      <c r="G12" t="s">
        <v>22</v>
      </c>
      <c r="H12">
        <v>52</v>
      </c>
      <c r="I12" t="s">
        <v>45</v>
      </c>
    </row>
    <row r="13" spans="1:9" x14ac:dyDescent="0.25">
      <c r="A13">
        <v>3</v>
      </c>
      <c r="B13" t="s">
        <v>8</v>
      </c>
      <c r="C13">
        <v>38</v>
      </c>
      <c r="D13">
        <v>974568020</v>
      </c>
      <c r="E13" t="s">
        <v>9</v>
      </c>
      <c r="F13" t="s">
        <v>11</v>
      </c>
      <c r="G13" t="s">
        <v>24</v>
      </c>
      <c r="H13">
        <v>54</v>
      </c>
      <c r="I13" t="s">
        <v>45</v>
      </c>
    </row>
    <row r="14" spans="1:9" x14ac:dyDescent="0.25">
      <c r="A14">
        <v>3</v>
      </c>
      <c r="B14" t="s">
        <v>8</v>
      </c>
      <c r="C14">
        <v>38</v>
      </c>
      <c r="D14">
        <v>874568082</v>
      </c>
      <c r="E14" t="s">
        <v>9</v>
      </c>
      <c r="F14" t="s">
        <v>11</v>
      </c>
      <c r="G14" t="s">
        <v>26</v>
      </c>
      <c r="H14">
        <v>15</v>
      </c>
      <c r="I14" t="s">
        <v>45</v>
      </c>
    </row>
    <row r="15" spans="1:9" hidden="1" x14ac:dyDescent="0.25">
      <c r="A15">
        <v>3</v>
      </c>
      <c r="B15" t="s">
        <v>8</v>
      </c>
      <c r="C15">
        <v>38</v>
      </c>
      <c r="D15">
        <v>974575116</v>
      </c>
      <c r="E15" t="s">
        <v>9</v>
      </c>
      <c r="F15" t="s">
        <v>11</v>
      </c>
      <c r="G15" t="s">
        <v>27</v>
      </c>
      <c r="H15">
        <v>32</v>
      </c>
      <c r="I15" t="s">
        <v>46</v>
      </c>
    </row>
    <row r="16" spans="1:9" hidden="1" x14ac:dyDescent="0.25">
      <c r="A16">
        <v>3</v>
      </c>
      <c r="B16" t="s">
        <v>8</v>
      </c>
      <c r="C16">
        <v>38</v>
      </c>
      <c r="D16">
        <v>974575019</v>
      </c>
      <c r="E16" t="s">
        <v>9</v>
      </c>
      <c r="F16" t="s">
        <v>11</v>
      </c>
      <c r="G16" t="s">
        <v>28</v>
      </c>
      <c r="H16">
        <v>56</v>
      </c>
      <c r="I16" t="s">
        <v>46</v>
      </c>
    </row>
    <row r="17" spans="1:9" x14ac:dyDescent="0.25">
      <c r="A17">
        <v>3</v>
      </c>
      <c r="B17" t="s">
        <v>8</v>
      </c>
      <c r="C17">
        <v>38</v>
      </c>
      <c r="D17">
        <v>974568152</v>
      </c>
      <c r="E17" t="s">
        <v>9</v>
      </c>
      <c r="F17" t="s">
        <v>11</v>
      </c>
      <c r="G17" t="s">
        <v>39</v>
      </c>
      <c r="H17">
        <v>60</v>
      </c>
      <c r="I17" t="s">
        <v>45</v>
      </c>
    </row>
    <row r="18" spans="1:9" hidden="1" x14ac:dyDescent="0.25">
      <c r="A18">
        <v>3</v>
      </c>
      <c r="B18" t="s">
        <v>8</v>
      </c>
      <c r="C18">
        <v>38</v>
      </c>
      <c r="D18">
        <v>974575027</v>
      </c>
      <c r="E18" t="s">
        <v>9</v>
      </c>
      <c r="F18" t="s">
        <v>11</v>
      </c>
      <c r="G18" t="s">
        <v>34</v>
      </c>
      <c r="H18">
        <v>69</v>
      </c>
      <c r="I18" t="s">
        <v>46</v>
      </c>
    </row>
    <row r="19" spans="1:9" x14ac:dyDescent="0.25">
      <c r="A19">
        <v>3</v>
      </c>
      <c r="B19" t="s">
        <v>8</v>
      </c>
      <c r="C19">
        <v>38</v>
      </c>
      <c r="D19">
        <v>974568055</v>
      </c>
      <c r="E19" t="s">
        <v>9</v>
      </c>
      <c r="F19" t="s">
        <v>11</v>
      </c>
      <c r="G19" t="s">
        <v>35</v>
      </c>
      <c r="H19">
        <v>32</v>
      </c>
      <c r="I19" t="s">
        <v>45</v>
      </c>
    </row>
  </sheetData>
  <autoFilter ref="A3:I19">
    <filterColumn colId="8">
      <filters>
        <filter val="Landet"/>
        <filter val="T"/>
        <filter val="VT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Kilde</vt:lpstr>
      <vt:lpstr>Velge skoler</vt:lpstr>
      <vt:lpstr>Telemark</vt:lpstr>
      <vt:lpstr>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2023-07-03T07:35:47Z</dcterms:created>
  <dcterms:modified xsi:type="dcterms:W3CDTF">2023-07-03T08:07:23Z</dcterms:modified>
</cp:coreProperties>
</file>