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Telemark/Data/02_Opplæring og kompetanse/"/>
    </mc:Choice>
  </mc:AlternateContent>
  <xr:revisionPtr revIDLastSave="310" documentId="8_{C6B81EE4-2354-4D59-BC10-AE266E27D511}" xr6:coauthVersionLast="47" xr6:coauthVersionMax="47" xr10:uidLastSave="{AB1581A1-4718-49DA-9271-2C78F0FFB1D2}"/>
  <bookViews>
    <workbookView xWindow="49935" yWindow="0" windowWidth="25470" windowHeight="17280" firstSheet="5" activeTab="2" xr2:uid="{00000000-000D-0000-FFFF-FFFF00000000}"/>
  </bookViews>
  <sheets>
    <sheet name="Bosatte" sheetId="2" r:id="rId1"/>
    <sheet name="Telemark" sheetId="4" r:id="rId2"/>
    <sheet name="Vestfold" sheetId="7" r:id="rId3"/>
    <sheet name=" Viken, Troms og Finnmark" sheetId="8" r:id="rId4"/>
    <sheet name="Kommuntabell" sheetId="9" r:id="rId5"/>
    <sheet name="Viz andel unge utafor VT" sheetId="3" r:id="rId6"/>
    <sheet name="Alle fylkene" sheetId="5" r:id="rId7"/>
    <sheet name="fylker med VT-split" sheetId="6" r:id="rId8"/>
    <sheet name="Full splitt" sheetId="10" r:id="rId9"/>
    <sheet name="Viz fylke full splitt" sheetId="11" r:id="rId10"/>
    <sheet name="Unge innv" sheetId="12" r:id="rId11"/>
    <sheet name="innv 15-61" sheetId="13" r:id="rId12"/>
  </sheets>
  <definedNames>
    <definedName name="_xlnm._FilterDatabase" localSheetId="5" hidden="1">'Viz andel unge utafor VT'!$A$1:$C$24</definedName>
    <definedName name="_xlnm._FilterDatabase" localSheetId="9" hidden="1">'Viz fylke full splitt'!$A$1:$C$16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5" i="5" l="1"/>
  <c r="D24" i="5"/>
  <c r="L7" i="4"/>
  <c r="H24" i="4"/>
  <c r="G24" i="4"/>
  <c r="D8" i="7"/>
  <c r="D7" i="7"/>
  <c r="R10" i="13"/>
  <c r="Q10" i="13"/>
  <c r="P10" i="13"/>
  <c r="M17" i="13"/>
  <c r="M18" i="13"/>
  <c r="M19" i="13"/>
  <c r="M20" i="13"/>
  <c r="M21" i="13"/>
  <c r="M22" i="13"/>
  <c r="M23" i="13"/>
  <c r="M24" i="13"/>
  <c r="M25" i="13"/>
  <c r="M26" i="13"/>
  <c r="M27" i="13"/>
  <c r="M28" i="13"/>
  <c r="M29" i="13"/>
  <c r="M30" i="13"/>
  <c r="M31" i="13"/>
  <c r="M32" i="13"/>
  <c r="M33" i="13"/>
  <c r="M16" i="13"/>
  <c r="L17" i="13"/>
  <c r="L18" i="13"/>
  <c r="L19" i="13"/>
  <c r="L20" i="13"/>
  <c r="L21" i="13"/>
  <c r="L22" i="13"/>
  <c r="L23" i="13"/>
  <c r="L24" i="13"/>
  <c r="L25" i="13"/>
  <c r="L26" i="13"/>
  <c r="L27" i="13"/>
  <c r="L28" i="13"/>
  <c r="L29" i="13"/>
  <c r="L30" i="13"/>
  <c r="L31" i="13"/>
  <c r="L32" i="13"/>
  <c r="L33" i="13"/>
  <c r="L16" i="13"/>
  <c r="K33" i="13"/>
  <c r="J33" i="13"/>
  <c r="H33" i="13"/>
  <c r="G33" i="13"/>
  <c r="I33" i="13" s="1"/>
  <c r="I17" i="13"/>
  <c r="I18" i="13"/>
  <c r="I19" i="13"/>
  <c r="I20" i="13"/>
  <c r="I21" i="13"/>
  <c r="I22" i="13"/>
  <c r="I23" i="13"/>
  <c r="I24" i="13"/>
  <c r="I25" i="13"/>
  <c r="I26" i="13"/>
  <c r="I27" i="13"/>
  <c r="I28" i="13"/>
  <c r="I29" i="13"/>
  <c r="I30" i="13"/>
  <c r="I31" i="13"/>
  <c r="I32" i="13"/>
  <c r="I16" i="13"/>
  <c r="M9" i="13"/>
  <c r="M10" i="13"/>
  <c r="M11" i="13"/>
  <c r="M12" i="13"/>
  <c r="M13" i="13"/>
  <c r="M14" i="13"/>
  <c r="M8" i="13"/>
  <c r="K14" i="13"/>
  <c r="J14" i="13"/>
  <c r="L14" i="13" s="1"/>
  <c r="L13" i="13"/>
  <c r="L12" i="13"/>
  <c r="L11" i="13"/>
  <c r="L10" i="13"/>
  <c r="L9" i="13"/>
  <c r="L8" i="13"/>
  <c r="I9" i="13"/>
  <c r="I10" i="13"/>
  <c r="I11" i="13"/>
  <c r="I12" i="13"/>
  <c r="I13" i="13"/>
  <c r="I14" i="13"/>
  <c r="H14" i="13"/>
  <c r="G14" i="13"/>
  <c r="I8" i="13"/>
  <c r="C33" i="13"/>
  <c r="B33" i="13"/>
  <c r="D17" i="13"/>
  <c r="D18" i="13"/>
  <c r="D19" i="13"/>
  <c r="D20" i="13"/>
  <c r="D21" i="13"/>
  <c r="D22" i="13"/>
  <c r="D23" i="13"/>
  <c r="D24" i="13"/>
  <c r="D25" i="13"/>
  <c r="D26" i="13"/>
  <c r="D27" i="13"/>
  <c r="D28" i="13"/>
  <c r="D29" i="13"/>
  <c r="D30" i="13"/>
  <c r="D31" i="13"/>
  <c r="D32" i="13"/>
  <c r="D16" i="13"/>
  <c r="D9" i="13"/>
  <c r="D10" i="13"/>
  <c r="D11" i="13"/>
  <c r="D12" i="13"/>
  <c r="D13" i="13"/>
  <c r="D8" i="13"/>
  <c r="C14" i="13"/>
  <c r="B14" i="13"/>
  <c r="N14" i="12"/>
  <c r="C33" i="12"/>
  <c r="D33" i="12"/>
  <c r="E33" i="12"/>
  <c r="F33" i="12"/>
  <c r="G33" i="12"/>
  <c r="B33" i="12"/>
  <c r="I23" i="12"/>
  <c r="I24" i="12"/>
  <c r="I25" i="12"/>
  <c r="I26" i="12"/>
  <c r="I27" i="12"/>
  <c r="I28" i="12"/>
  <c r="I29" i="12"/>
  <c r="I30" i="12"/>
  <c r="I31" i="12"/>
  <c r="I32" i="12"/>
  <c r="I33" i="12"/>
  <c r="I22" i="12"/>
  <c r="I21" i="12"/>
  <c r="I20" i="12"/>
  <c r="I19" i="12"/>
  <c r="I18" i="12"/>
  <c r="I17" i="12"/>
  <c r="I16" i="12"/>
  <c r="I9" i="12"/>
  <c r="I10" i="12"/>
  <c r="I11" i="12"/>
  <c r="I12" i="12"/>
  <c r="I13" i="12"/>
  <c r="I14" i="12"/>
  <c r="I8" i="12"/>
  <c r="C14" i="12"/>
  <c r="D14" i="12"/>
  <c r="E14" i="12"/>
  <c r="F14" i="12"/>
  <c r="G14" i="12"/>
  <c r="B14" i="12"/>
  <c r="P4" i="10"/>
  <c r="O4" i="10"/>
  <c r="I4" i="10"/>
  <c r="J4" i="10"/>
  <c r="K4" i="10"/>
  <c r="L4" i="10"/>
  <c r="M4" i="10"/>
  <c r="N4" i="10"/>
  <c r="F4" i="10"/>
  <c r="E4" i="10"/>
  <c r="C4" i="10"/>
  <c r="D4" i="10"/>
  <c r="B4" i="10"/>
  <c r="P3" i="10"/>
  <c r="O3" i="10"/>
  <c r="F3" i="10"/>
  <c r="I3" i="10"/>
  <c r="J3" i="10"/>
  <c r="K3" i="10"/>
  <c r="L3" i="10"/>
  <c r="M3" i="10"/>
  <c r="N3" i="10"/>
  <c r="E3" i="10"/>
  <c r="D3" i="10"/>
  <c r="C3" i="10"/>
  <c r="B3" i="10"/>
  <c r="M7" i="8"/>
  <c r="N7" i="8"/>
  <c r="O7" i="8"/>
  <c r="P7" i="8"/>
  <c r="M8" i="8"/>
  <c r="M9" i="8" s="1"/>
  <c r="N8" i="8"/>
  <c r="O8" i="8"/>
  <c r="O9" i="8" s="1"/>
  <c r="P8" i="8"/>
  <c r="P9" i="8" s="1"/>
  <c r="N9" i="8"/>
  <c r="M11" i="8"/>
  <c r="M13" i="8" s="1"/>
  <c r="N11" i="8"/>
  <c r="O11" i="8"/>
  <c r="P11" i="8"/>
  <c r="P13" i="8" s="1"/>
  <c r="M12" i="8"/>
  <c r="N12" i="8"/>
  <c r="N13" i="8" s="1"/>
  <c r="O12" i="8"/>
  <c r="O13" i="8" s="1"/>
  <c r="P12" i="8"/>
  <c r="L12" i="8"/>
  <c r="L11" i="8"/>
  <c r="L9" i="8"/>
  <c r="L8" i="8"/>
  <c r="L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7" i="8"/>
  <c r="G8" i="6"/>
  <c r="F8" i="6"/>
  <c r="F11" i="6"/>
  <c r="H13" i="7"/>
  <c r="G13" i="7"/>
  <c r="F9" i="6" s="1"/>
  <c r="C13" i="7"/>
  <c r="F7" i="6" s="1"/>
  <c r="F15" i="6" s="1"/>
  <c r="G3" i="10" s="1"/>
  <c r="B13" i="7"/>
  <c r="F6" i="6" s="1"/>
  <c r="M12" i="7"/>
  <c r="L12" i="7"/>
  <c r="I12" i="7"/>
  <c r="D12" i="7"/>
  <c r="M11" i="7"/>
  <c r="L11" i="7"/>
  <c r="I11" i="7"/>
  <c r="D11" i="7"/>
  <c r="M10" i="7"/>
  <c r="L10" i="7"/>
  <c r="I10" i="7"/>
  <c r="D10" i="7"/>
  <c r="M9" i="7"/>
  <c r="L9" i="7"/>
  <c r="I9" i="7"/>
  <c r="D9" i="7"/>
  <c r="M8" i="7"/>
  <c r="L8" i="7"/>
  <c r="I8" i="7"/>
  <c r="M7" i="7"/>
  <c r="L7" i="7"/>
  <c r="I7" i="7"/>
  <c r="N16" i="6"/>
  <c r="M16" i="6"/>
  <c r="L16" i="6"/>
  <c r="K16" i="6"/>
  <c r="J16" i="6"/>
  <c r="I16" i="6"/>
  <c r="H16" i="6"/>
  <c r="E16" i="6"/>
  <c r="D16" i="6"/>
  <c r="C16" i="6"/>
  <c r="N15" i="6"/>
  <c r="M15" i="6"/>
  <c r="L15" i="6"/>
  <c r="K15" i="6"/>
  <c r="J15" i="6"/>
  <c r="I15" i="6"/>
  <c r="H15" i="6"/>
  <c r="E15" i="6"/>
  <c r="D15" i="6"/>
  <c r="C15" i="6"/>
  <c r="M16" i="5"/>
  <c r="L16" i="5"/>
  <c r="K16" i="5"/>
  <c r="J16" i="5"/>
  <c r="I16" i="5"/>
  <c r="H16" i="5"/>
  <c r="G16" i="5"/>
  <c r="F16" i="5"/>
  <c r="E16" i="5"/>
  <c r="D16" i="5"/>
  <c r="C16" i="5"/>
  <c r="M15" i="5"/>
  <c r="L15" i="5"/>
  <c r="K15" i="5"/>
  <c r="J15" i="5"/>
  <c r="I15" i="5"/>
  <c r="H15" i="5"/>
  <c r="G15" i="5"/>
  <c r="F15" i="5"/>
  <c r="E15" i="5"/>
  <c r="D15" i="5"/>
  <c r="C15" i="5"/>
  <c r="B24" i="4"/>
  <c r="G6" i="6" s="1"/>
  <c r="G11" i="6"/>
  <c r="G9" i="6"/>
  <c r="C24" i="4"/>
  <c r="G7" i="6" s="1"/>
  <c r="M23" i="4"/>
  <c r="L23" i="4"/>
  <c r="I23" i="4"/>
  <c r="D23" i="4"/>
  <c r="M22" i="4"/>
  <c r="L22" i="4"/>
  <c r="I22" i="4"/>
  <c r="D22" i="4"/>
  <c r="M21" i="4"/>
  <c r="L21" i="4"/>
  <c r="I21" i="4"/>
  <c r="D21" i="4"/>
  <c r="M20" i="4"/>
  <c r="L20" i="4"/>
  <c r="N20" i="4" s="1"/>
  <c r="I20" i="4"/>
  <c r="D20" i="4"/>
  <c r="M19" i="4"/>
  <c r="L19" i="4"/>
  <c r="I19" i="4"/>
  <c r="D19" i="4"/>
  <c r="M18" i="4"/>
  <c r="L18" i="4"/>
  <c r="I18" i="4"/>
  <c r="D18" i="4"/>
  <c r="M17" i="4"/>
  <c r="L17" i="4"/>
  <c r="I17" i="4"/>
  <c r="D17" i="4"/>
  <c r="M16" i="4"/>
  <c r="L16" i="4"/>
  <c r="I16" i="4"/>
  <c r="D16" i="4"/>
  <c r="M15" i="4"/>
  <c r="L15" i="4"/>
  <c r="I15" i="4"/>
  <c r="D15" i="4"/>
  <c r="M14" i="4"/>
  <c r="L14" i="4"/>
  <c r="I14" i="4"/>
  <c r="D14" i="4"/>
  <c r="M13" i="4"/>
  <c r="L13" i="4"/>
  <c r="I13" i="4"/>
  <c r="D13" i="4"/>
  <c r="M12" i="4"/>
  <c r="L12" i="4"/>
  <c r="I12" i="4"/>
  <c r="D12" i="4"/>
  <c r="M11" i="4"/>
  <c r="L11" i="4"/>
  <c r="I11" i="4"/>
  <c r="D11" i="4"/>
  <c r="M10" i="4"/>
  <c r="L10" i="4"/>
  <c r="I10" i="4"/>
  <c r="D10" i="4"/>
  <c r="M9" i="4"/>
  <c r="L9" i="4"/>
  <c r="I9" i="4"/>
  <c r="D9" i="4"/>
  <c r="M8" i="4"/>
  <c r="L8" i="4"/>
  <c r="I8" i="4"/>
  <c r="D8" i="4"/>
  <c r="M7" i="4"/>
  <c r="I7" i="4"/>
  <c r="D7" i="4"/>
  <c r="L7" i="2"/>
  <c r="D7" i="2"/>
  <c r="H30" i="2"/>
  <c r="G30" i="2"/>
  <c r="C30" i="2"/>
  <c r="D30" i="2" s="1"/>
  <c r="B30" i="2"/>
  <c r="I29" i="2"/>
  <c r="I28" i="2"/>
  <c r="I27" i="2"/>
  <c r="I26" i="2"/>
  <c r="I25" i="2"/>
  <c r="I24" i="2"/>
  <c r="I23" i="2"/>
  <c r="I22" i="2"/>
  <c r="I21" i="2"/>
  <c r="I20" i="2"/>
  <c r="I19" i="2"/>
  <c r="I18" i="2"/>
  <c r="I17" i="2"/>
  <c r="I16" i="2"/>
  <c r="I15" i="2"/>
  <c r="I14" i="2"/>
  <c r="I13" i="2"/>
  <c r="I12" i="2"/>
  <c r="I11" i="2"/>
  <c r="I10" i="2"/>
  <c r="I9" i="2"/>
  <c r="I8" i="2"/>
  <c r="I7" i="2"/>
  <c r="D8" i="2"/>
  <c r="D9" i="2"/>
  <c r="D10" i="2"/>
  <c r="D11" i="2"/>
  <c r="D12" i="2"/>
  <c r="D13" i="2"/>
  <c r="D14" i="2"/>
  <c r="D15" i="2"/>
  <c r="D16" i="2"/>
  <c r="D17" i="2"/>
  <c r="D18" i="2"/>
  <c r="D19" i="2"/>
  <c r="D20" i="2"/>
  <c r="D21" i="2"/>
  <c r="D22" i="2"/>
  <c r="D23" i="2"/>
  <c r="D24" i="2"/>
  <c r="D25" i="2"/>
  <c r="D26" i="2"/>
  <c r="D27" i="2"/>
  <c r="D28" i="2"/>
  <c r="D29"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N25" i="2" s="1"/>
  <c r="L26" i="2"/>
  <c r="M26" i="2"/>
  <c r="L27" i="2"/>
  <c r="M27" i="2"/>
  <c r="L28" i="2"/>
  <c r="M28" i="2"/>
  <c r="L29" i="2"/>
  <c r="M29" i="2"/>
  <c r="M7" i="2"/>
  <c r="I13" i="7" l="1"/>
  <c r="N10" i="7"/>
  <c r="N9" i="7"/>
  <c r="F10" i="6"/>
  <c r="F16" i="6" s="1"/>
  <c r="G4" i="10" s="1"/>
  <c r="N12" i="7"/>
  <c r="N21" i="4"/>
  <c r="I24" i="4"/>
  <c r="N14" i="4"/>
  <c r="N8" i="4"/>
  <c r="N16" i="4"/>
  <c r="L24" i="4"/>
  <c r="N10" i="4"/>
  <c r="N18" i="4"/>
  <c r="N12" i="4"/>
  <c r="N23" i="4"/>
  <c r="G10" i="6"/>
  <c r="G16" i="6" s="1"/>
  <c r="H4" i="10" s="1"/>
  <c r="N15" i="4"/>
  <c r="N9" i="4"/>
  <c r="N11" i="4"/>
  <c r="N7" i="4"/>
  <c r="N26" i="2"/>
  <c r="N22" i="2"/>
  <c r="N18" i="2"/>
  <c r="N14" i="2"/>
  <c r="N10" i="2"/>
  <c r="N17" i="2"/>
  <c r="N28" i="2"/>
  <c r="N24" i="2"/>
  <c r="N20" i="2"/>
  <c r="N16" i="2"/>
  <c r="N12" i="2"/>
  <c r="N9" i="2"/>
  <c r="N8" i="2"/>
  <c r="N23" i="2"/>
  <c r="N15" i="2"/>
  <c r="I30" i="2"/>
  <c r="N7" i="2"/>
  <c r="N27" i="2"/>
  <c r="N19" i="2"/>
  <c r="N11" i="2"/>
  <c r="N29" i="2"/>
  <c r="N21" i="2"/>
  <c r="N13" i="2"/>
  <c r="M30" i="2"/>
  <c r="L30" i="2"/>
  <c r="D14" i="13"/>
  <c r="D33" i="13"/>
  <c r="L13" i="8"/>
  <c r="G15" i="6"/>
  <c r="H3" i="10" s="1"/>
  <c r="D13" i="7"/>
  <c r="N8" i="7"/>
  <c r="N11" i="7"/>
  <c r="N7" i="7"/>
  <c r="L13" i="7"/>
  <c r="M13" i="7"/>
  <c r="N17" i="4"/>
  <c r="N19" i="4"/>
  <c r="N22" i="4"/>
  <c r="D24" i="4"/>
  <c r="N13" i="4"/>
  <c r="M24" i="4"/>
  <c r="N13" i="7" l="1"/>
  <c r="N24" i="4"/>
  <c r="N3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7" authorId="0" shapeId="0" xr:uid="{00000000-0006-0000-0000-000001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F7" authorId="0" shapeId="0" xr:uid="{A1ACE56C-E6EC-442C-8830-3928C0B5BF94}">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K7" authorId="0" shapeId="0" xr:uid="{B5958558-FFF4-4667-93AB-7C6FA8EA070A}">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8" authorId="0" shapeId="0" xr:uid="{00000000-0006-0000-0000-000002000000}">
      <text>
        <r>
          <rPr>
            <sz val="9"/>
            <color rgb="FF000000"/>
            <rFont val="Tahoma"/>
            <family val="2"/>
          </rPr>
          <t xml:space="preserve">Før 2020 er tall for grunnkrets Mulvika regnet med under K-3803 Tønsberg. Fra 2020 tilhører grunnkretsen K-3802 Holmestrand.
</t>
        </r>
      </text>
    </comment>
    <comment ref="F8" authorId="0" shapeId="0" xr:uid="{1353B1DB-8E61-4509-8041-EA058E745811}">
      <text>
        <r>
          <rPr>
            <sz val="9"/>
            <color rgb="FF000000"/>
            <rFont val="Tahoma"/>
            <family val="2"/>
          </rPr>
          <t xml:space="preserve">Før 2020 er tall for grunnkrets Mulvika regnet med under K-3803 Tønsberg. Fra 2020 tilhører grunnkretsen K-3802 Holmestrand.
</t>
        </r>
      </text>
    </comment>
    <comment ref="K8" authorId="0" shapeId="0" xr:uid="{C566AD10-4818-456B-987E-1D09EA985653}">
      <text>
        <r>
          <rPr>
            <sz val="9"/>
            <color rgb="FF000000"/>
            <rFont val="Tahoma"/>
            <family val="2"/>
          </rPr>
          <t xml:space="preserve">Før 2020 er tall for grunnkrets Mulvika regnet med under K-3803 Tønsberg. Fra 2020 tilhører grunnkretsen K-3802 Holmestrand.
</t>
        </r>
      </text>
    </comment>
    <comment ref="A9" authorId="0" shapeId="0" xr:uid="{00000000-0006-0000-0000-000003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F9" authorId="0" shapeId="0" xr:uid="{EE2E7B70-121C-4644-B1E0-9AFC81C34ADA}">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K9" authorId="0" shapeId="0" xr:uid="{EDB3C0AF-44BC-49EE-974B-B57C808044F6}">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A14" authorId="0" shapeId="0" xr:uid="{00000000-0006-0000-0000-000004000000}">
      <text>
        <r>
          <rPr>
            <sz val="9"/>
            <color rgb="FF000000"/>
            <rFont val="Tahoma"/>
            <family val="2"/>
          </rPr>
          <t xml:space="preserve">Før 2020 er tall for grunnkretsene Andgard og Hjuksebø regnet med under K-3817 Midt-Telemark. Fra 2020 tilhører grunnkretsene 3808 Notodden.
</t>
        </r>
      </text>
    </comment>
    <comment ref="F14" authorId="0" shapeId="0" xr:uid="{2725AEA8-112D-43F5-AB75-CE0EEE64A99E}">
      <text>
        <r>
          <rPr>
            <sz val="9"/>
            <color rgb="FF000000"/>
            <rFont val="Tahoma"/>
            <family val="2"/>
          </rPr>
          <t xml:space="preserve">Før 2020 er tall for grunnkretsene Andgard og Hjuksebø regnet med under K-3817 Midt-Telemark. Fra 2020 tilhører grunnkretsene 3808 Notodden.
</t>
        </r>
      </text>
    </comment>
    <comment ref="K14" authorId="0" shapeId="0" xr:uid="{1B813581-FA1F-417E-B9AB-156178C930E9}">
      <text>
        <r>
          <rPr>
            <sz val="9"/>
            <color rgb="FF000000"/>
            <rFont val="Tahoma"/>
            <family val="2"/>
          </rPr>
          <t xml:space="preserve">Før 2020 er tall for grunnkretsene Andgard og Hjuksebø regnet med under K-3817 Midt-Telemark. Fra 2020 tilhører grunnkretsene 3808 Notodden.
</t>
        </r>
      </text>
    </comment>
    <comment ref="A21" authorId="0" shapeId="0" xr:uid="{00000000-0006-0000-0000-000005000000}">
      <text>
        <r>
          <rPr>
            <sz val="9"/>
            <color rgb="FF000000"/>
            <rFont val="Tahoma"/>
            <family val="2"/>
          </rPr>
          <t xml:space="preserve">Før 2020 er tall for grunnkretsene Andgard og Hjuksebø regnet med under K-3817 Midt-Telemark. Fra 2020 tilhører grunnkretsene 3808 Notodden.
</t>
        </r>
      </text>
    </comment>
    <comment ref="F21" authorId="0" shapeId="0" xr:uid="{B6DD4648-AAF3-4DDD-9BDB-E46224269F48}">
      <text>
        <r>
          <rPr>
            <sz val="9"/>
            <color rgb="FF000000"/>
            <rFont val="Tahoma"/>
            <family val="2"/>
          </rPr>
          <t xml:space="preserve">Før 2020 er tall for grunnkretsene Andgard og Hjuksebø regnet med under K-3817 Midt-Telemark. Fra 2020 tilhører grunnkretsene 3808 Notodden.
</t>
        </r>
      </text>
    </comment>
    <comment ref="K21" authorId="0" shapeId="0" xr:uid="{426ECA61-1B8C-4740-ACB0-A18D1A74D256}">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9" authorId="0" shapeId="0" xr:uid="{2C820F5F-7EA1-40B5-94D6-C48D66F0FB74}">
      <text>
        <r>
          <rPr>
            <sz val="9"/>
            <color rgb="FF000000"/>
            <rFont val="Tahoma"/>
            <family val="2"/>
          </rPr>
          <t xml:space="preserve">Før 2020 er tall for grunnkretsene Andgard og Hjuksebø regnet med under K-3817 Midt-Telemark. Fra 2020 tilhører grunnkretsene 3808 Notodden.
</t>
        </r>
      </text>
    </comment>
    <comment ref="F9" authorId="0" shapeId="0" xr:uid="{78B162E8-3938-4FF0-954D-5B8B5553CB19}">
      <text>
        <r>
          <rPr>
            <sz val="9"/>
            <color rgb="FF000000"/>
            <rFont val="Tahoma"/>
            <family val="2"/>
          </rPr>
          <t xml:space="preserve">Før 2020 er tall for grunnkretsene Andgard og Hjuksebø regnet med under K-3817 Midt-Telemark. Fra 2020 tilhører grunnkretsene 3808 Notodden.
</t>
        </r>
      </text>
    </comment>
    <comment ref="K9" authorId="0" shapeId="0" xr:uid="{31F7B29E-BCE7-494E-8097-108ABE4EA3D9}">
      <text>
        <r>
          <rPr>
            <sz val="9"/>
            <color rgb="FF000000"/>
            <rFont val="Tahoma"/>
            <family val="2"/>
          </rPr>
          <t xml:space="preserve">Før 2020 er tall for grunnkretsene Andgard og Hjuksebø regnet med under K-3817 Midt-Telemark. Fra 2020 tilhører grunnkretsene 3808 Notodden.
</t>
        </r>
      </text>
    </comment>
    <comment ref="A15" authorId="0" shapeId="0" xr:uid="{378AF14E-FB08-4F23-92B5-9796E38CA618}">
      <text>
        <r>
          <rPr>
            <sz val="9"/>
            <color rgb="FF000000"/>
            <rFont val="Tahoma"/>
            <family val="2"/>
          </rPr>
          <t xml:space="preserve">Før 2020 er tall for grunnkretsene Andgard og Hjuksebø regnet med under K-3817 Midt-Telemark. Fra 2020 tilhører grunnkretsene 3808 Notodden.
</t>
        </r>
      </text>
    </comment>
    <comment ref="F15" authorId="0" shapeId="0" xr:uid="{89145489-5CAC-4D5A-8A2A-4429A758EBB8}">
      <text>
        <r>
          <rPr>
            <sz val="9"/>
            <color rgb="FF000000"/>
            <rFont val="Tahoma"/>
            <family val="2"/>
          </rPr>
          <t xml:space="preserve">Før 2020 er tall for grunnkretsene Andgard og Hjuksebø regnet med under K-3817 Midt-Telemark. Fra 2020 tilhører grunnkretsene 3808 Notodden.
</t>
        </r>
      </text>
    </comment>
    <comment ref="K15" authorId="0" shapeId="0" xr:uid="{F47D762E-2E51-4F9F-B293-ABA197E398E2}">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7" authorId="0" shapeId="0" xr:uid="{A0A717A9-C91E-4BA0-8DAF-FC62D137397D}">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F7" authorId="0" shapeId="0" xr:uid="{0B093855-3AFE-41A8-9577-F5ECE36EFCDD}">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K7" authorId="0" shapeId="0" xr:uid="{02F0E032-656E-4B13-8E2C-B2DE7ADA3812}">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8" authorId="0" shapeId="0" xr:uid="{CBCFC017-B3DD-4A9D-A80E-5FF74FA161AD}">
      <text>
        <r>
          <rPr>
            <sz val="9"/>
            <color rgb="FF000000"/>
            <rFont val="Tahoma"/>
            <family val="2"/>
          </rPr>
          <t xml:space="preserve">Før 2020 er tall for grunnkrets Mulvika regnet med under K-3803 Tønsberg. Fra 2020 tilhører grunnkretsen K-3802 Holmestrand.
</t>
        </r>
      </text>
    </comment>
    <comment ref="F8" authorId="0" shapeId="0" xr:uid="{DAF44642-32C5-4B4E-B79E-E2B4F08889D5}">
      <text>
        <r>
          <rPr>
            <sz val="9"/>
            <color rgb="FF000000"/>
            <rFont val="Tahoma"/>
            <family val="2"/>
          </rPr>
          <t xml:space="preserve">Før 2020 er tall for grunnkrets Mulvika regnet med under K-3803 Tønsberg. Fra 2020 tilhører grunnkretsen K-3802 Holmestrand.
</t>
        </r>
      </text>
    </comment>
    <comment ref="K8" authorId="0" shapeId="0" xr:uid="{7DD1635E-6D14-48E4-9E11-6F3A259A61E4}">
      <text>
        <r>
          <rPr>
            <sz val="9"/>
            <color rgb="FF000000"/>
            <rFont val="Tahoma"/>
            <family val="2"/>
          </rPr>
          <t xml:space="preserve">Før 2020 er tall for grunnkrets Mulvika regnet med under K-3803 Tønsberg. Fra 2020 tilhører grunnkretsen K-3802 Holmestrand.
</t>
        </r>
      </text>
    </comment>
    <comment ref="A9" authorId="0" shapeId="0" xr:uid="{F89BE481-6E44-4C1A-AC2E-E36080FE5D4E}">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F9" authorId="0" shapeId="0" xr:uid="{2718B1E4-EF96-4BB2-B7EA-28E46A1B694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K9" authorId="0" shapeId="0" xr:uid="{CE39044E-B053-44E4-AECC-15EBA5F8CF34}">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List>
</comments>
</file>

<file path=xl/sharedStrings.xml><?xml version="1.0" encoding="utf-8"?>
<sst xmlns="http://schemas.openxmlformats.org/spreadsheetml/2006/main" count="832" uniqueCount="251">
  <si>
    <t>13563: Kommunefordelt arbeidsstyrkestatus (inkl. NEET) for personer 15 år og eldre, etter region, statistikkvariabel, år, alder og prioritert arbeidsstyrkestatus</t>
  </si>
  <si>
    <t>Bosatte</t>
  </si>
  <si>
    <t>15-29 år</t>
  </si>
  <si>
    <t>30-61 år</t>
  </si>
  <si>
    <t>I alt</t>
  </si>
  <si>
    <t>Utenfor arbeid, utdanning og arbeidsmarkedstiltak (inkl. NEET for personer 15-29 år)</t>
  </si>
  <si>
    <t>I arbeid, under utdanning eller på arbeidsmarkedstiltak</t>
  </si>
  <si>
    <t>K-3801 Horten</t>
  </si>
  <si>
    <t>K-3802 Holmestrand</t>
  </si>
  <si>
    <t>K-3803 Tønsberg</t>
  </si>
  <si>
    <t>K-3804 Sandefjord</t>
  </si>
  <si>
    <t>K-3805 Larvik</t>
  </si>
  <si>
    <t>K-3806 Porsgrunn</t>
  </si>
  <si>
    <t>K-3807 Skien</t>
  </si>
  <si>
    <t>K-3808 Notodden</t>
  </si>
  <si>
    <t>K-3811 Færder</t>
  </si>
  <si>
    <t>K-3812 Siljan</t>
  </si>
  <si>
    <t>K-3813 Bamble</t>
  </si>
  <si>
    <t>K-3814 Kragerø</t>
  </si>
  <si>
    <t>K-3815 Drangedal</t>
  </si>
  <si>
    <t>K-3816 Nome</t>
  </si>
  <si>
    <t>K-3817 Midt-Telemark</t>
  </si>
  <si>
    <t>K-3818 Tinn</t>
  </si>
  <si>
    <t>K-3819 Hjartdal</t>
  </si>
  <si>
    <t>K-3820 Seljord</t>
  </si>
  <si>
    <t>K-3821 Kviteseid</t>
  </si>
  <si>
    <t>K-3822 Nissedal</t>
  </si>
  <si>
    <t>K-3823 Fyresdal</t>
  </si>
  <si>
    <t>K-3824 Tokke</t>
  </si>
  <si>
    <t>K-3825 Vinje</t>
  </si>
  <si>
    <t>15-61 år</t>
  </si>
  <si>
    <t>Andel utenfor</t>
  </si>
  <si>
    <t>Samla</t>
  </si>
  <si>
    <t>Kommune</t>
  </si>
  <si>
    <t>Horten</t>
  </si>
  <si>
    <t>Holmestrand</t>
  </si>
  <si>
    <t>Tønsberg</t>
  </si>
  <si>
    <t>Sandefjord</t>
  </si>
  <si>
    <t>Larvik</t>
  </si>
  <si>
    <t>Porsgrunn</t>
  </si>
  <si>
    <t>Skien</t>
  </si>
  <si>
    <t>Notodden</t>
  </si>
  <si>
    <t>Færder</t>
  </si>
  <si>
    <t>Siljan</t>
  </si>
  <si>
    <t>Bamble</t>
  </si>
  <si>
    <t>Kragerø</t>
  </si>
  <si>
    <t>Drangedal</t>
  </si>
  <si>
    <t>Nome</t>
  </si>
  <si>
    <t>Midt-Telemark</t>
  </si>
  <si>
    <t>Tinn</t>
  </si>
  <si>
    <t>Hjartdal</t>
  </si>
  <si>
    <t>Seljord</t>
  </si>
  <si>
    <t>Kviteseid</t>
  </si>
  <si>
    <t>Nissedal</t>
  </si>
  <si>
    <t>Fyresdal</t>
  </si>
  <si>
    <t>Tokke</t>
  </si>
  <si>
    <t>Vinje</t>
  </si>
  <si>
    <t>Andel</t>
  </si>
  <si>
    <t>Labels</t>
  </si>
  <si>
    <t>13563: Kommunefordelt arbeidsstyrkestatus (inkl. NEET) for personer 15 år og eldre, etter alder, prioritert arbeidsstyrkestatus, statistikkvariabel, år og region</t>
  </si>
  <si>
    <t>2021</t>
  </si>
  <si>
    <t>30 Viken</t>
  </si>
  <si>
    <t>03 Oslo</t>
  </si>
  <si>
    <t>34 Innlandet</t>
  </si>
  <si>
    <t>38 Vestfold og Telemark</t>
  </si>
  <si>
    <t>42 Agder</t>
  </si>
  <si>
    <t>11 Rogaland</t>
  </si>
  <si>
    <t>46 Vestland</t>
  </si>
  <si>
    <t>15 Møre og Romsdal</t>
  </si>
  <si>
    <t>50 Trøndelag - Trööndelage</t>
  </si>
  <si>
    <t>18 Nordland - Nordlánnda</t>
  </si>
  <si>
    <t>54 Troms og Finnmark - Romsa ja Finnmárku</t>
  </si>
  <si>
    <t>Viken</t>
  </si>
  <si>
    <t>Oslo</t>
  </si>
  <si>
    <t>Innlandet</t>
  </si>
  <si>
    <t>Vestfold og Telemark</t>
  </si>
  <si>
    <t>Agder</t>
  </si>
  <si>
    <t>Rogaland</t>
  </si>
  <si>
    <t>Vestland</t>
  </si>
  <si>
    <t>Møre og Romsdal</t>
  </si>
  <si>
    <t>Trøndelag</t>
  </si>
  <si>
    <t>Nordland</t>
  </si>
  <si>
    <t>Troms og Finnmark</t>
  </si>
  <si>
    <t>Vestfold</t>
  </si>
  <si>
    <t>Telemark</t>
  </si>
  <si>
    <t>&lt;b&gt;Endelige tall&lt;/b&gt;&lt;br&gt;
Tabellen ble 19. desember 2022 oppdatert med endelige tall for 2021. I de tidligere publiserte tallene ble informasjon om selvstendig næringsdrivende for 2020 benyttet for å bedre statistikkens aktualitet, altså året før statistikkåret. Dette betegnes som foreløpige tall og innebar noe større usikkerhet i tallene. For mer informasjon, se delen «Hyppighet og aktualitet» under «Administrative opplysninger» i &lt;a href=https://www.ssb.no/arbstatus#om-statistikken&gt;«Om statistikken»&lt;/a&gt;.
&lt;br&gt;&lt;br&gt;
Statistikken er derfor oppdatert med endelige tall etter at opplysningene om selvstendig næringsdrivende fra statistikkåret 2021 ble tilgjengelige. Disse mangler imidlertid et fåtall observasjoner, men dette påvirker ikke tolkningen av de publiserte tallene. For mer informasjon, se delen «Sammenlignbarhet over tid og sted» under Produksjon» i &lt;a href=https://www.ssb.no/arbstatus#om-statistikken&gt;«Om statistikken»&lt;/a&gt;.
&lt;br&gt;&lt;br&gt;
I tillegg ble tallene for 2020 og 2021 oppdatert med nytt uttrekk av aktive deltakere på introduksjonsordningen fra Nasjonalt Introduksjonsregister (NIR) hos Integrerings- og mangfoldsdirektoratet (IMDi). For mer informasjon, se delen «Sammenlignbarhet over tid og sted» under Produksjon» i &lt;a href=https://www.ssb.no/arbstatus#om-statistikken&gt;«Om statistikken»&lt;/a&gt;.
&lt;br&gt;&lt;br&gt;
Begge årgangene ble også oppdatert med ny informasjon om registrerte arbeidsledige fra Nav. Dette skyldes forbedringer gjennomført etter at Nav mottok svært mange søknader om permitteringer og dagpenger under koronapandemien.</t>
  </si>
  <si>
    <t>&lt;b&gt;Prioritert arbeidsstyrkestatus&lt;/b&gt;&lt;br&gt;
For personer som er registrert i flere aktiviteter/ytelser samtidig er status prioritert i følgende rekkefølge (ovenfra og nedover): sysselsatt, registrert ledig, deltaker på arbeidsmarkedstiltak, under ordinær utdanning, mottaker av arbeidsavklaringspenger, mottaker av uføretrygd, mottaker av AFP, mottaker av alderspensjon, annet (sosialhjelp, kontantstøtte, ukjent status). Denne prioriteringen betyr for eksempel at en person som både er under ordinær utdanning og mottar uføretrygd blir regnet som under ordinær utdanning i statistikken. For mer informasjon, se &lt;a href=https://www.ssb.no/arbstatus#om-statistikken&gt;«Om statistikken»&lt;/a&gt;.
&lt;br&gt;&lt;br&gt;
Kategorien «Andre» på nivå 2 inkluderer blant annet mottakere av kontantstøtte, enslig forsørgerstønad, sosialhjelp og personer med ukjent status.
&lt;br&gt;&lt;br&gt;
«Utenfor arbeid, utdanning og arbeidsmarkedstiltak» på nivå 4 innebærer følgende arbeidsstyrkestatuser fra nivå 2: «Registrerte arbeidsledige», «Mottakere av arbeidsavklaringspenger/uføretrygd», «Mottakere av AFP/alderspensjon» og «Andre». For aldersgruppen 15-29 år brukes gjerne begrepet NEET.
&lt;br&gt;&lt;br&gt;
Ved bruk av prioritert arbeidsstyrkestatus på nivå 2 kan også tabell &lt;a href=https://www.ssb.no/statbank/table/12423&gt;12423&lt;/a&gt; og &lt;a href=https://www.ssb.no/statbank/table/12424&gt;12424&lt;/a&gt; brukes til å finne tall for personer utenfor arbeid, utdanning og arbeidsmarkedstiltak på landsnivå. Disse tabellene kan fordeles på kjønn, alder, utdanningsnivå og innvandringskategori.</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</si>
  <si>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</si>
  <si>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</si>
  <si>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19. desember 2022 oppdatert med endelige tall for 2021. Se fotnoter for mer informasjon.</t>
  </si>
  <si>
    <t>region:</t>
  </si>
  <si>
    <t>&lt;a href='https://www.ssb.no/offentlig-sektor/kommunekatalog/endringer-i-de-regionale-inndelingene' target='footnote'&gt;&lt;b&gt;Se liste over endringer i de regionale inndelingene.&lt;/b&gt;&lt;/a&gt;</t>
  </si>
  <si>
    <t>Sist endret:</t>
  </si>
  <si>
    <t>Bosatte:</t>
  </si>
  <si>
    <t>20221219 08:00</t>
  </si>
  <si>
    <t>Kilde:</t>
  </si>
  <si>
    <t>Statistisk sentralbyrå</t>
  </si>
  <si>
    <t>Kontakt:</t>
  </si>
  <si>
    <t>Malin Pettersen, Statistisk sentralbyrå</t>
  </si>
  <si>
    <t xml:space="preserve"> +47 409 02 563</t>
  </si>
  <si>
    <t>inp@ssb.no</t>
  </si>
  <si>
    <t>Vilde Røv, Statistisk sentralbyrå</t>
  </si>
  <si>
    <t xml:space="preserve"> +47 90471408</t>
  </si>
  <si>
    <t>vilde.rov@ssb.no</t>
  </si>
  <si>
    <t>Copyright</t>
  </si>
  <si>
    <t>Måleenhet:</t>
  </si>
  <si>
    <t>personer</t>
  </si>
  <si>
    <t>Målemetode:</t>
  </si>
  <si>
    <t>Situasjon (tidspunkt)</t>
  </si>
  <si>
    <t>Referansetid:</t>
  </si>
  <si>
    <t>Uken som inneholder den 16. november</t>
  </si>
  <si>
    <t>Database:</t>
  </si>
  <si>
    <t>Ekstern PRODUKSJON</t>
  </si>
  <si>
    <t>Intern referansekode:</t>
  </si>
  <si>
    <t>Kommunenummer 2022</t>
  </si>
  <si>
    <t>Kommunenavn</t>
  </si>
  <si>
    <t>Nytt kommunenummer 1.1.2024</t>
  </si>
  <si>
    <t>Fylke 2024</t>
  </si>
  <si>
    <t>Halden</t>
  </si>
  <si>
    <t>Østfold</t>
  </si>
  <si>
    <t>Moss</t>
  </si>
  <si>
    <t>Sarpsborg</t>
  </si>
  <si>
    <t>Fredrikstad</t>
  </si>
  <si>
    <t>Hvaler</t>
  </si>
  <si>
    <t>Råde</t>
  </si>
  <si>
    <t>Våler</t>
  </si>
  <si>
    <t>Skiptvet</t>
  </si>
  <si>
    <t>Indre Østfold</t>
  </si>
  <si>
    <t>Rakkestad</t>
  </si>
  <si>
    <t>Marker</t>
  </si>
  <si>
    <t>Aremark</t>
  </si>
  <si>
    <t>Bærum</t>
  </si>
  <si>
    <t>Akershus</t>
  </si>
  <si>
    <t>Asker</t>
  </si>
  <si>
    <t>Lillestrøm</t>
  </si>
  <si>
    <t>Nordre Follo</t>
  </si>
  <si>
    <t>Ullensaker</t>
  </si>
  <si>
    <t>Nesodden</t>
  </si>
  <si>
    <t>Frogn</t>
  </si>
  <si>
    <t>Vestby</t>
  </si>
  <si>
    <t>Ås</t>
  </si>
  <si>
    <t>Enebakk</t>
  </si>
  <si>
    <t>Lørenskog</t>
  </si>
  <si>
    <t>Rælingen</t>
  </si>
  <si>
    <t>Drammen</t>
  </si>
  <si>
    <t>Buskerud</t>
  </si>
  <si>
    <t>Kongsberg</t>
  </si>
  <si>
    <t>Ringerike</t>
  </si>
  <si>
    <t>Hole</t>
  </si>
  <si>
    <t>Lier</t>
  </si>
  <si>
    <t>Øvre Eiker</t>
  </si>
  <si>
    <t>Modum</t>
  </si>
  <si>
    <t>Krødsherad</t>
  </si>
  <si>
    <t>Flå</t>
  </si>
  <si>
    <t>Nesbyen</t>
  </si>
  <si>
    <t>Gol</t>
  </si>
  <si>
    <t>Hemsedal</t>
  </si>
  <si>
    <t>Ål</t>
  </si>
  <si>
    <t>Hol</t>
  </si>
  <si>
    <t>Sigdal</t>
  </si>
  <si>
    <t>Flesberg</t>
  </si>
  <si>
    <t>Rollag</t>
  </si>
  <si>
    <t>Nore og Uvdal</t>
  </si>
  <si>
    <t>Tromsø</t>
  </si>
  <si>
    <t>Troms</t>
  </si>
  <si>
    <t>Harstad</t>
  </si>
  <si>
    <t>Kvæfjord</t>
  </si>
  <si>
    <t>Tjeldsund</t>
  </si>
  <si>
    <t>Ibestad</t>
  </si>
  <si>
    <t>Gratangen</t>
  </si>
  <si>
    <t>Lavangen</t>
  </si>
  <si>
    <t>Bardu</t>
  </si>
  <si>
    <t>Salangen</t>
  </si>
  <si>
    <t>Målselv</t>
  </si>
  <si>
    <t>Sørreisa</t>
  </si>
  <si>
    <t>Dyrøy</t>
  </si>
  <si>
    <t>Senja</t>
  </si>
  <si>
    <t>Balsfjord</t>
  </si>
  <si>
    <t>Karlsøy</t>
  </si>
  <si>
    <t>Lyngen</t>
  </si>
  <si>
    <t>Storfjord</t>
  </si>
  <si>
    <t>Kåfjord</t>
  </si>
  <si>
    <t>Skjervøy</t>
  </si>
  <si>
    <t>Nordreisa</t>
  </si>
  <si>
    <t>Kvænangen</t>
  </si>
  <si>
    <t>Alta</t>
  </si>
  <si>
    <t>Finnmark</t>
  </si>
  <si>
    <t>Hammerfest</t>
  </si>
  <si>
    <t>Sør-Varanger</t>
  </si>
  <si>
    <t>Vadsø</t>
  </si>
  <si>
    <t>Karasjok</t>
  </si>
  <si>
    <t>Kautokeino</t>
  </si>
  <si>
    <t>Loppa</t>
  </si>
  <si>
    <t>Hasvik</t>
  </si>
  <si>
    <t>Måsøy</t>
  </si>
  <si>
    <t>Nordkapp</t>
  </si>
  <si>
    <t>Porsanger</t>
  </si>
  <si>
    <t>Lebesby</t>
  </si>
  <si>
    <t>Gamvik</t>
  </si>
  <si>
    <t>Tana</t>
  </si>
  <si>
    <t>Berlevåg</t>
  </si>
  <si>
    <t>Båtsfjord</t>
  </si>
  <si>
    <t>Vardø</t>
  </si>
  <si>
    <t>Nesseby</t>
  </si>
  <si>
    <t>Våler (Viken)</t>
  </si>
  <si>
    <t>Aurskog-Høland</t>
  </si>
  <si>
    <t>Nittedal</t>
  </si>
  <si>
    <t>Gjerdrum</t>
  </si>
  <si>
    <t>Nes</t>
  </si>
  <si>
    <t>Eidsvoll</t>
  </si>
  <si>
    <t>Nannestad</t>
  </si>
  <si>
    <t>Hurdal</t>
  </si>
  <si>
    <t>Jevnaker</t>
  </si>
  <si>
    <t>Lunner</t>
  </si>
  <si>
    <t>Loabák - Lavangen</t>
  </si>
  <si>
    <t>Storfjord - Omasvuotna - Omasvuono</t>
  </si>
  <si>
    <t>Gáivuotna - Kåfjord - Kaivuono</t>
  </si>
  <si>
    <t>Guovdageaidnu - Kautokeino</t>
  </si>
  <si>
    <t>Porsanger - Porsángu - Porsanki </t>
  </si>
  <si>
    <t>Kárásjohka - Karasjok</t>
  </si>
  <si>
    <t>Deatnu - Tana</t>
  </si>
  <si>
    <t>Unjárga - Nesseby</t>
  </si>
  <si>
    <t>Andel unge utafor</t>
  </si>
  <si>
    <t>Antall unge utafor</t>
  </si>
  <si>
    <t>Antall unge i alt</t>
  </si>
  <si>
    <t>Antall voksne utafor</t>
  </si>
  <si>
    <t>Antall voksne i alt</t>
  </si>
  <si>
    <t>Andel voksne utafor</t>
  </si>
  <si>
    <t>13563: Kommunefordelt arbeidsstyrkestatus (inkl. NEET) for personer 15 år og eldre, etter region, statistikkvariabel, år, alder, prioritert arbeidsstyrkestatus og innvandringskategori</t>
  </si>
  <si>
    <t>Innvandrere</t>
  </si>
  <si>
    <t>Horten:</t>
  </si>
  <si>
    <t>Før 2020 er tall for Pauliveien og Skoppum regnet med under K-3803 Tønsberg. Fra 2020 tilhører områdene 3801 Horten. Før 2020 er tall for Haugan regnet med under K-3801 Horten. Fra 2020 tilhører området K-3803 Tønsberg.</t>
  </si>
  <si>
    <t>Holmestrand:</t>
  </si>
  <si>
    <t>Før 2020 er tall for grunnkrets Mulvika regnet med under K-3803 Tønsberg. Fra 2020 tilhører grunnkretsen K-3802 Holmestrand.</t>
  </si>
  <si>
    <t>Tønsberg:</t>
  </si>
  <si>
    <t>Notodden:</t>
  </si>
  <si>
    <t>Før 2020 er tall for grunnkretsene Andgard og Hjuksebø regnet med under K-3817 Midt-Telemark. Fra 2020 tilhører grunnkretsene 3808 Notodden.</t>
  </si>
  <si>
    <t>Midt-Telemark:</t>
  </si>
  <si>
    <t>innvandringskategori:</t>
  </si>
  <si>
    <t>Innvandrere:</t>
  </si>
  <si>
    <t>Utenlandsfødte med to utenlandsfødte foreldre.</t>
  </si>
  <si>
    <t>Unge invandrere utenfor</t>
  </si>
  <si>
    <t>13563: Kommunefordelt arbeidsstyrkestatus (inkl. NEET) for personer 15 år og eldre, etter prioritert arbeidsstyrkestatus, innvandringskategori, statistikkvariabel, år og alder</t>
  </si>
  <si>
    <t>Hele landet</t>
  </si>
  <si>
    <t>13563: Kommunefordelt arbeidsstyrkestatus (inkl. NEET) for personer 15 år og eldre, etter region, statistikkvariabel, år, alder, innvandringskategori og prioritert arbeidsstyrkestatus</t>
  </si>
  <si>
    <t>15 år eller eldre</t>
  </si>
  <si>
    <t>13563: Kommunefordelt arbeidsstyrkestatus (inkl. NEET) for personer 15 år og eldre, etter region, statistikkvariabel, år, innvandringskategori, prioritert arbeidsstyrkestatus og alder</t>
  </si>
  <si>
    <t>Andel innvandrere utafor 15-61 år</t>
  </si>
  <si>
    <t>13563: Kommunefordelt arbeidsstyrkestatus (inkl. NEET) for personer 15 år og eldre, etter alder, statistikkvariabel, år, region, prioritert arbeidsstyrkestatus og innvandringskategori</t>
  </si>
  <si>
    <t>0 Hele landet</t>
  </si>
  <si>
    <t>13563: Kommunefordelt arbeidsstyrkestatus (inkl. NEET) for personer 15 år og eldre, etter alder, statistikkvariabel, år og prioritert arbeidsstyrkestatus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</si>
</sst>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
    <numFmt numFmtId="165" formatCode="0.0"/>
  </numFmts>
  <fonts count="6" x14ac:knownFonts="1">
    <font>
      <sz val="11"/>
      <color rgb="FF000000"/>
      <name val="Calibri"/>
      <family val="2"/>
    </font>
    <font>
      <sz val="11"/>
      <color theme="1"/>
      <name val="Calibri"/>
      <family val="2"/>
      <scheme val="minor"/>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4">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s>
  <borders count="1">
    <border>
      <left/>
      <right/>
      <top/>
      <bottom/>
      <diagonal/>
    </border>
  </borders>
  <cellStyleXfs count="4">
    <xf numFmtId="0" fontId="0" fillId="0" borderId="0" applyBorder="0"/>
    <xf numFmtId="9" fontId="5"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5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9" fontId="0" fillId="0" borderId="0" xfId="1" applyFont="1" applyFill="1" applyAlignment="1" applyProtection="1"/>
    <xf numFmtId="9" fontId="0" fillId="0" borderId="0" xfId="1" applyNumberFormat="1" applyFont="1" applyFill="1" applyAlignment="1" applyProtection="1"/>
    <xf numFmtId="0" fontId="2" fillId="0" borderId="0" xfId="0" applyFont="1"/>
    <xf numFmtId="0" fontId="0" fillId="0" borderId="0" xfId="0"/>
    <xf numFmtId="0" fontId="3" fillId="0" borderId="0" xfId="0" applyFont="1"/>
    <xf numFmtId="1" fontId="0" fillId="0" borderId="0" xfId="0" applyNumberFormat="1"/>
    <xf numFmtId="0" fontId="0" fillId="0" borderId="0" xfId="0" applyAlignment="1">
      <alignment wrapText="1"/>
    </xf>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164" fontId="0" fillId="0" borderId="0" xfId="1" applyNumberFormat="1" applyFont="1" applyFill="1" applyAlignment="1" applyProtection="1"/>
    <xf numFmtId="0" fontId="1" fillId="2" borderId="0" xfId="2" applyNumberFormat="1" applyAlignment="1" applyProtection="1"/>
    <xf numFmtId="0" fontId="1" fillId="3" borderId="0" xfId="3" applyNumberFormat="1" applyAlignment="1" applyProtection="1"/>
    <xf numFmtId="164" fontId="1" fillId="3" borderId="0" xfId="3" applyNumberFormat="1" applyAlignment="1" applyProtection="1"/>
    <xf numFmtId="165" fontId="0" fillId="0" borderId="0" xfId="0" applyNumberFormat="1" applyFill="1" applyAlignment="1" applyProtection="1"/>
    <xf numFmtId="1" fontId="3" fillId="0" borderId="0" xfId="0" applyNumberFormat="1" applyFon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9" fontId="3" fillId="0" borderId="0" xfId="1" applyFon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9" fontId="3" fillId="0" borderId="0" xfId="1" applyNumberFormat="1" applyFon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9" fontId="0" fillId="0" borderId="0" xfId="0" applyNumberFormat="1" applyFill="1" applyAlignment="1" applyProtection="1"/>
    <xf numFmtId="0" fontId="0" fillId="0" borderId="0" xfId="0" applyNumberForma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cellXfs>
  <cellStyles count="4">
    <cellStyle name="20 % – uthevingsfarge 3" xfId="2" builtinId="38"/>
    <cellStyle name="60 % – uthevingsfarge 3" xfId="3" builtinId="40"/>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workbookViewId="0">
      <selection activeCell="A3" sqref="A3:XFD15"/>
    </sheetView>
  </sheetViews>
  <sheetFormatPr baseColWidth="10" defaultColWidth="9.140625" defaultRowHeight="15" x14ac:dyDescent="0.25"/>
  <cols>
    <col min="1" max="8" width="9.140625" customWidth="1"/>
  </cols>
  <sheetData>
    <row r="1" spans="1:14" ht="18.75" x14ac:dyDescent="0.3">
      <c r="A1" s="1" t="s">
        <v>0</v>
      </c>
    </row>
    <row r="3" spans="1:14" x14ac:dyDescent="0.25">
      <c r="B3" s="45" t="s">
        <v>1</v>
      </c>
      <c r="C3" s="44"/>
    </row>
    <row r="4" spans="1:14" x14ac:dyDescent="0.25">
      <c r="B4" s="45" t="s">
        <v>60</v>
      </c>
      <c r="C4" s="44"/>
    </row>
    <row r="5" spans="1:14" x14ac:dyDescent="0.25">
      <c r="B5" s="45" t="s">
        <v>2</v>
      </c>
      <c r="C5" s="44"/>
      <c r="G5" s="45" t="s">
        <v>3</v>
      </c>
      <c r="H5" s="44"/>
      <c r="L5" s="2" t="s">
        <v>30</v>
      </c>
    </row>
    <row r="6" spans="1:14" x14ac:dyDescent="0.25">
      <c r="B6" s="45" t="s">
        <v>4</v>
      </c>
      <c r="C6" s="45" t="s">
        <v>5</v>
      </c>
      <c r="D6" s="2" t="s">
        <v>31</v>
      </c>
      <c r="E6" s="2"/>
      <c r="F6" s="2"/>
      <c r="G6" s="45" t="s">
        <v>4</v>
      </c>
      <c r="H6" s="45" t="s">
        <v>5</v>
      </c>
      <c r="K6" s="2"/>
      <c r="L6" s="2" t="s">
        <v>4</v>
      </c>
      <c r="M6" s="2" t="s">
        <v>5</v>
      </c>
    </row>
    <row r="7" spans="1:14" x14ac:dyDescent="0.25">
      <c r="A7" s="2" t="s">
        <v>7</v>
      </c>
      <c r="B7" s="46">
        <v>4789</v>
      </c>
      <c r="C7" s="46">
        <v>576</v>
      </c>
      <c r="D7" s="4">
        <f t="shared" ref="D7:D30" si="0">C7/B7</f>
        <v>0.12027563165587805</v>
      </c>
      <c r="E7" s="3"/>
      <c r="F7" s="2" t="s">
        <v>7</v>
      </c>
      <c r="G7" s="46">
        <v>11521</v>
      </c>
      <c r="H7" s="46">
        <v>2315</v>
      </c>
      <c r="I7" s="4">
        <f t="shared" ref="I7:I30" si="1">H7/G7</f>
        <v>0.2009374186268553</v>
      </c>
      <c r="K7" s="2" t="s">
        <v>7</v>
      </c>
      <c r="L7" s="3">
        <f t="shared" ref="L7:L29" si="2">SUM(G7,B7)</f>
        <v>16310</v>
      </c>
      <c r="M7" s="3">
        <f t="shared" ref="M7:M29" si="3">SUM(H7,C7)</f>
        <v>2891</v>
      </c>
      <c r="N7" s="4">
        <f>M7/L7</f>
        <v>0.17725321888412018</v>
      </c>
    </row>
    <row r="8" spans="1:14" x14ac:dyDescent="0.25">
      <c r="A8" s="2" t="s">
        <v>8</v>
      </c>
      <c r="B8" s="46">
        <v>4234</v>
      </c>
      <c r="C8" s="46">
        <v>436</v>
      </c>
      <c r="D8" s="4">
        <f t="shared" si="0"/>
        <v>0.10297590930562116</v>
      </c>
      <c r="E8" s="3"/>
      <c r="F8" s="2" t="s">
        <v>8</v>
      </c>
      <c r="G8" s="46">
        <v>11074</v>
      </c>
      <c r="H8" s="46">
        <v>1919</v>
      </c>
      <c r="I8" s="4">
        <f t="shared" si="1"/>
        <v>0.17328878454036481</v>
      </c>
      <c r="K8" s="2" t="s">
        <v>8</v>
      </c>
      <c r="L8" s="3">
        <f t="shared" si="2"/>
        <v>15308</v>
      </c>
      <c r="M8" s="3">
        <f t="shared" si="3"/>
        <v>2355</v>
      </c>
      <c r="N8" s="4">
        <f t="shared" ref="N8:N30" si="4">M8/L8</f>
        <v>0.15384112882153123</v>
      </c>
    </row>
    <row r="9" spans="1:14" x14ac:dyDescent="0.25">
      <c r="A9" s="2" t="s">
        <v>9</v>
      </c>
      <c r="B9" s="46">
        <v>10343</v>
      </c>
      <c r="C9" s="46">
        <v>1027</v>
      </c>
      <c r="D9" s="4">
        <f t="shared" si="0"/>
        <v>9.9294208643527018E-2</v>
      </c>
      <c r="E9" s="3"/>
      <c r="F9" s="2" t="s">
        <v>9</v>
      </c>
      <c r="G9" s="46">
        <v>24923</v>
      </c>
      <c r="H9" s="46">
        <v>4053</v>
      </c>
      <c r="I9" s="4">
        <f t="shared" si="1"/>
        <v>0.16262087228664285</v>
      </c>
      <c r="K9" s="2" t="s">
        <v>9</v>
      </c>
      <c r="L9" s="3">
        <f t="shared" si="2"/>
        <v>35266</v>
      </c>
      <c r="M9" s="3">
        <f t="shared" si="3"/>
        <v>5080</v>
      </c>
      <c r="N9" s="4">
        <f t="shared" si="4"/>
        <v>0.14404809164634491</v>
      </c>
    </row>
    <row r="10" spans="1:14" x14ac:dyDescent="0.25">
      <c r="A10" s="2" t="s">
        <v>10</v>
      </c>
      <c r="B10" s="46">
        <v>11293</v>
      </c>
      <c r="C10" s="46">
        <v>1436</v>
      </c>
      <c r="D10" s="4">
        <f t="shared" si="0"/>
        <v>0.12715841671832109</v>
      </c>
      <c r="E10" s="3"/>
      <c r="F10" s="2" t="s">
        <v>10</v>
      </c>
      <c r="G10" s="46">
        <v>27579</v>
      </c>
      <c r="H10" s="46">
        <v>5469</v>
      </c>
      <c r="I10" s="4">
        <f t="shared" si="1"/>
        <v>0.19830305667355597</v>
      </c>
      <c r="K10" s="2" t="s">
        <v>10</v>
      </c>
      <c r="L10" s="3">
        <f t="shared" si="2"/>
        <v>38872</v>
      </c>
      <c r="M10" s="3">
        <f t="shared" si="3"/>
        <v>6905</v>
      </c>
      <c r="N10" s="4">
        <f t="shared" si="4"/>
        <v>0.17763428689030664</v>
      </c>
    </row>
    <row r="11" spans="1:14" x14ac:dyDescent="0.25">
      <c r="A11" s="2" t="s">
        <v>11</v>
      </c>
      <c r="B11" s="46">
        <v>7603</v>
      </c>
      <c r="C11" s="46">
        <v>859</v>
      </c>
      <c r="D11" s="4">
        <f t="shared" si="0"/>
        <v>0.11298171774299619</v>
      </c>
      <c r="E11" s="3"/>
      <c r="F11" s="2" t="s">
        <v>11</v>
      </c>
      <c r="G11" s="46">
        <v>19915</v>
      </c>
      <c r="H11" s="46">
        <v>3925</v>
      </c>
      <c r="I11" s="4">
        <f t="shared" si="1"/>
        <v>0.19708762239517952</v>
      </c>
      <c r="K11" s="2" t="s">
        <v>11</v>
      </c>
      <c r="L11" s="3">
        <f t="shared" si="2"/>
        <v>27518</v>
      </c>
      <c r="M11" s="3">
        <f t="shared" si="3"/>
        <v>4784</v>
      </c>
      <c r="N11" s="4">
        <f t="shared" si="4"/>
        <v>0.17384984373864379</v>
      </c>
    </row>
    <row r="12" spans="1:14" x14ac:dyDescent="0.25">
      <c r="A12" s="2" t="s">
        <v>12</v>
      </c>
      <c r="B12" s="46">
        <v>6501</v>
      </c>
      <c r="C12" s="46">
        <v>728</v>
      </c>
      <c r="D12" s="4">
        <f t="shared" si="0"/>
        <v>0.11198277188124904</v>
      </c>
      <c r="E12" s="3"/>
      <c r="F12" s="2" t="s">
        <v>12</v>
      </c>
      <c r="G12" s="46">
        <v>15420</v>
      </c>
      <c r="H12" s="46">
        <v>2896</v>
      </c>
      <c r="I12" s="4">
        <f t="shared" si="1"/>
        <v>0.18780804150453956</v>
      </c>
      <c r="K12" s="2" t="s">
        <v>12</v>
      </c>
      <c r="L12" s="3">
        <f t="shared" si="2"/>
        <v>21921</v>
      </c>
      <c r="M12" s="3">
        <f t="shared" si="3"/>
        <v>3624</v>
      </c>
      <c r="N12" s="4">
        <f t="shared" si="4"/>
        <v>0.16532092514027644</v>
      </c>
    </row>
    <row r="13" spans="1:14" x14ac:dyDescent="0.25">
      <c r="A13" s="2" t="s">
        <v>13</v>
      </c>
      <c r="B13" s="46">
        <v>9572</v>
      </c>
      <c r="C13" s="46">
        <v>1085</v>
      </c>
      <c r="D13" s="4">
        <f t="shared" si="0"/>
        <v>0.11335144170497284</v>
      </c>
      <c r="E13" s="3"/>
      <c r="F13" s="2" t="s">
        <v>13</v>
      </c>
      <c r="G13" s="46">
        <v>23382</v>
      </c>
      <c r="H13" s="46">
        <v>4521</v>
      </c>
      <c r="I13" s="4">
        <f t="shared" si="1"/>
        <v>0.19335386194508597</v>
      </c>
      <c r="K13" s="2" t="s">
        <v>13</v>
      </c>
      <c r="L13" s="3">
        <f t="shared" si="2"/>
        <v>32954</v>
      </c>
      <c r="M13" s="3">
        <f t="shared" si="3"/>
        <v>5606</v>
      </c>
      <c r="N13" s="4">
        <f t="shared" si="4"/>
        <v>0.17011591916004126</v>
      </c>
    </row>
    <row r="14" spans="1:14" x14ac:dyDescent="0.25">
      <c r="A14" s="2" t="s">
        <v>14</v>
      </c>
      <c r="B14" s="46">
        <v>2209</v>
      </c>
      <c r="C14" s="46">
        <v>232</v>
      </c>
      <c r="D14" s="4">
        <f t="shared" si="0"/>
        <v>0.10502489814395655</v>
      </c>
      <c r="E14" s="3"/>
      <c r="F14" s="2" t="s">
        <v>14</v>
      </c>
      <c r="G14" s="46">
        <v>5317</v>
      </c>
      <c r="H14" s="46">
        <v>1100</v>
      </c>
      <c r="I14" s="4">
        <f t="shared" si="1"/>
        <v>0.20688358096671056</v>
      </c>
      <c r="K14" s="2" t="s">
        <v>14</v>
      </c>
      <c r="L14" s="3">
        <f t="shared" si="2"/>
        <v>7526</v>
      </c>
      <c r="M14" s="3">
        <f t="shared" si="3"/>
        <v>1332</v>
      </c>
      <c r="N14" s="4">
        <f t="shared" si="4"/>
        <v>0.17698644698378954</v>
      </c>
    </row>
    <row r="15" spans="1:14" x14ac:dyDescent="0.25">
      <c r="A15" s="2" t="s">
        <v>15</v>
      </c>
      <c r="B15" s="46">
        <v>4178</v>
      </c>
      <c r="C15" s="46">
        <v>500</v>
      </c>
      <c r="D15" s="4">
        <f t="shared" si="0"/>
        <v>0.11967448539971279</v>
      </c>
      <c r="E15" s="3"/>
      <c r="F15" s="2" t="s">
        <v>15</v>
      </c>
      <c r="G15" s="46">
        <v>11217</v>
      </c>
      <c r="H15" s="46">
        <v>1975</v>
      </c>
      <c r="I15" s="4">
        <f t="shared" si="1"/>
        <v>0.17607203352054918</v>
      </c>
      <c r="K15" s="2" t="s">
        <v>15</v>
      </c>
      <c r="L15" s="3">
        <f t="shared" si="2"/>
        <v>15395</v>
      </c>
      <c r="M15" s="3">
        <f t="shared" si="3"/>
        <v>2475</v>
      </c>
      <c r="N15" s="4">
        <f t="shared" si="4"/>
        <v>0.16076648262422866</v>
      </c>
    </row>
    <row r="16" spans="1:14" x14ac:dyDescent="0.25">
      <c r="A16" s="2" t="s">
        <v>16</v>
      </c>
      <c r="B16" s="46">
        <v>360</v>
      </c>
      <c r="C16" s="46">
        <v>32</v>
      </c>
      <c r="D16" s="4">
        <f t="shared" si="0"/>
        <v>8.8888888888888892E-2</v>
      </c>
      <c r="E16" s="3"/>
      <c r="F16" s="2" t="s">
        <v>16</v>
      </c>
      <c r="G16" s="46">
        <v>978</v>
      </c>
      <c r="H16" s="46">
        <v>143</v>
      </c>
      <c r="I16" s="4">
        <f t="shared" si="1"/>
        <v>0.14621676891615543</v>
      </c>
      <c r="K16" s="2" t="s">
        <v>16</v>
      </c>
      <c r="L16" s="3">
        <f t="shared" si="2"/>
        <v>1338</v>
      </c>
      <c r="M16" s="3">
        <f t="shared" si="3"/>
        <v>175</v>
      </c>
      <c r="N16" s="4">
        <f t="shared" si="4"/>
        <v>0.13079222720478326</v>
      </c>
    </row>
    <row r="17" spans="1:14" x14ac:dyDescent="0.25">
      <c r="A17" s="2" t="s">
        <v>17</v>
      </c>
      <c r="B17" s="46">
        <v>2401</v>
      </c>
      <c r="C17" s="46">
        <v>241</v>
      </c>
      <c r="D17" s="4">
        <f t="shared" si="0"/>
        <v>0.10037484381507705</v>
      </c>
      <c r="E17" s="3"/>
      <c r="F17" s="2" t="s">
        <v>17</v>
      </c>
      <c r="G17" s="46">
        <v>5702</v>
      </c>
      <c r="H17" s="46">
        <v>1049</v>
      </c>
      <c r="I17" s="4">
        <f t="shared" si="1"/>
        <v>0.18397053665380569</v>
      </c>
      <c r="K17" s="2" t="s">
        <v>17</v>
      </c>
      <c r="L17" s="3">
        <f t="shared" si="2"/>
        <v>8103</v>
      </c>
      <c r="M17" s="3">
        <f t="shared" si="3"/>
        <v>1290</v>
      </c>
      <c r="N17" s="4">
        <f t="shared" si="4"/>
        <v>0.15920029618659756</v>
      </c>
    </row>
    <row r="18" spans="1:14" x14ac:dyDescent="0.25">
      <c r="A18" s="2" t="s">
        <v>18</v>
      </c>
      <c r="B18" s="46">
        <v>1540</v>
      </c>
      <c r="C18" s="46">
        <v>167</v>
      </c>
      <c r="D18" s="4">
        <f t="shared" si="0"/>
        <v>0.10844155844155844</v>
      </c>
      <c r="E18" s="3"/>
      <c r="F18" s="2" t="s">
        <v>18</v>
      </c>
      <c r="G18" s="46">
        <v>4194</v>
      </c>
      <c r="H18" s="46">
        <v>856</v>
      </c>
      <c r="I18" s="4">
        <f t="shared" si="1"/>
        <v>0.20410109680495947</v>
      </c>
      <c r="K18" s="2" t="s">
        <v>18</v>
      </c>
      <c r="L18" s="3">
        <f t="shared" si="2"/>
        <v>5734</v>
      </c>
      <c r="M18" s="3">
        <f t="shared" si="3"/>
        <v>1023</v>
      </c>
      <c r="N18" s="4">
        <f t="shared" si="4"/>
        <v>0.17840948726892222</v>
      </c>
    </row>
    <row r="19" spans="1:14" x14ac:dyDescent="0.25">
      <c r="A19" s="2" t="s">
        <v>19</v>
      </c>
      <c r="B19" s="46">
        <v>696</v>
      </c>
      <c r="C19" s="46">
        <v>55</v>
      </c>
      <c r="D19" s="4">
        <f t="shared" si="0"/>
        <v>7.9022988505747127E-2</v>
      </c>
      <c r="E19" s="3"/>
      <c r="F19" s="2" t="s">
        <v>19</v>
      </c>
      <c r="G19" s="46">
        <v>1661</v>
      </c>
      <c r="H19" s="46">
        <v>334</v>
      </c>
      <c r="I19" s="4">
        <f t="shared" si="1"/>
        <v>0.20108368452739314</v>
      </c>
      <c r="K19" s="2" t="s">
        <v>19</v>
      </c>
      <c r="L19" s="3">
        <f t="shared" si="2"/>
        <v>2357</v>
      </c>
      <c r="M19" s="3">
        <f t="shared" si="3"/>
        <v>389</v>
      </c>
      <c r="N19" s="4">
        <f t="shared" si="4"/>
        <v>0.16504030547305898</v>
      </c>
    </row>
    <row r="20" spans="1:14" x14ac:dyDescent="0.25">
      <c r="A20" s="2" t="s">
        <v>20</v>
      </c>
      <c r="B20" s="46">
        <v>1094</v>
      </c>
      <c r="C20" s="46">
        <v>111</v>
      </c>
      <c r="D20" s="4">
        <f t="shared" si="0"/>
        <v>0.10146252285191956</v>
      </c>
      <c r="E20" s="3"/>
      <c r="F20" s="2" t="s">
        <v>20</v>
      </c>
      <c r="G20" s="46">
        <v>2604</v>
      </c>
      <c r="H20" s="46">
        <v>526</v>
      </c>
      <c r="I20" s="4">
        <f t="shared" si="1"/>
        <v>0.20199692780337941</v>
      </c>
      <c r="K20" s="2" t="s">
        <v>20</v>
      </c>
      <c r="L20" s="3">
        <f t="shared" si="2"/>
        <v>3698</v>
      </c>
      <c r="M20" s="3">
        <f t="shared" si="3"/>
        <v>637</v>
      </c>
      <c r="N20" s="4">
        <f t="shared" si="4"/>
        <v>0.17225527312060573</v>
      </c>
    </row>
    <row r="21" spans="1:14" x14ac:dyDescent="0.25">
      <c r="A21" s="2" t="s">
        <v>21</v>
      </c>
      <c r="B21" s="46">
        <v>2153</v>
      </c>
      <c r="C21" s="46">
        <v>282</v>
      </c>
      <c r="D21" s="4">
        <f t="shared" si="0"/>
        <v>0.13098002786809104</v>
      </c>
      <c r="E21" s="3"/>
      <c r="F21" s="2" t="s">
        <v>21</v>
      </c>
      <c r="G21" s="46">
        <v>4158</v>
      </c>
      <c r="H21" s="46">
        <v>797</v>
      </c>
      <c r="I21" s="4">
        <f t="shared" si="1"/>
        <v>0.19167869167869167</v>
      </c>
      <c r="K21" s="2" t="s">
        <v>21</v>
      </c>
      <c r="L21" s="3">
        <f t="shared" si="2"/>
        <v>6311</v>
      </c>
      <c r="M21" s="3">
        <f t="shared" si="3"/>
        <v>1079</v>
      </c>
      <c r="N21" s="4">
        <f t="shared" si="4"/>
        <v>0.17097131991760417</v>
      </c>
    </row>
    <row r="22" spans="1:14" x14ac:dyDescent="0.25">
      <c r="A22" s="2" t="s">
        <v>22</v>
      </c>
      <c r="B22" s="46">
        <v>860</v>
      </c>
      <c r="C22" s="46">
        <v>69</v>
      </c>
      <c r="D22" s="4">
        <f t="shared" si="0"/>
        <v>8.0232558139534879E-2</v>
      </c>
      <c r="E22" s="3"/>
      <c r="F22" s="2" t="s">
        <v>22</v>
      </c>
      <c r="G22" s="46">
        <v>2254</v>
      </c>
      <c r="H22" s="46">
        <v>384</v>
      </c>
      <c r="I22" s="4">
        <f t="shared" si="1"/>
        <v>0.17036379769299023</v>
      </c>
      <c r="K22" s="2" t="s">
        <v>22</v>
      </c>
      <c r="L22" s="3">
        <f t="shared" si="2"/>
        <v>3114</v>
      </c>
      <c r="M22" s="3">
        <f t="shared" si="3"/>
        <v>453</v>
      </c>
      <c r="N22" s="4">
        <f t="shared" si="4"/>
        <v>0.14547206165703275</v>
      </c>
    </row>
    <row r="23" spans="1:14" x14ac:dyDescent="0.25">
      <c r="A23" s="2" t="s">
        <v>23</v>
      </c>
      <c r="B23" s="46">
        <v>270</v>
      </c>
      <c r="C23" s="46">
        <v>19</v>
      </c>
      <c r="D23" s="4">
        <f t="shared" si="0"/>
        <v>7.0370370370370375E-2</v>
      </c>
      <c r="E23" s="3"/>
      <c r="F23" s="2" t="s">
        <v>23</v>
      </c>
      <c r="G23" s="46">
        <v>580</v>
      </c>
      <c r="H23" s="46">
        <v>112</v>
      </c>
      <c r="I23" s="4">
        <f t="shared" si="1"/>
        <v>0.19310344827586207</v>
      </c>
      <c r="K23" s="2" t="s">
        <v>23</v>
      </c>
      <c r="L23" s="3">
        <f t="shared" si="2"/>
        <v>850</v>
      </c>
      <c r="M23" s="3">
        <f t="shared" si="3"/>
        <v>131</v>
      </c>
      <c r="N23" s="4">
        <f t="shared" si="4"/>
        <v>0.15411764705882353</v>
      </c>
    </row>
    <row r="24" spans="1:14" x14ac:dyDescent="0.25">
      <c r="A24" s="2" t="s">
        <v>24</v>
      </c>
      <c r="B24" s="46">
        <v>464</v>
      </c>
      <c r="C24" s="46">
        <v>34</v>
      </c>
      <c r="D24" s="4">
        <f t="shared" si="0"/>
        <v>7.3275862068965511E-2</v>
      </c>
      <c r="E24" s="3"/>
      <c r="F24" s="2" t="s">
        <v>24</v>
      </c>
      <c r="G24" s="46">
        <v>1141</v>
      </c>
      <c r="H24" s="46">
        <v>184</v>
      </c>
      <c r="I24" s="4">
        <f t="shared" si="1"/>
        <v>0.16126205083260298</v>
      </c>
      <c r="K24" s="2" t="s">
        <v>24</v>
      </c>
      <c r="L24" s="3">
        <f t="shared" si="2"/>
        <v>1605</v>
      </c>
      <c r="M24" s="3">
        <f t="shared" si="3"/>
        <v>218</v>
      </c>
      <c r="N24" s="4">
        <f t="shared" si="4"/>
        <v>0.13582554517133957</v>
      </c>
    </row>
    <row r="25" spans="1:14" x14ac:dyDescent="0.25">
      <c r="A25" s="2" t="s">
        <v>25</v>
      </c>
      <c r="B25" s="46">
        <v>366</v>
      </c>
      <c r="C25" s="46">
        <v>30</v>
      </c>
      <c r="D25" s="4">
        <f t="shared" si="0"/>
        <v>8.1967213114754092E-2</v>
      </c>
      <c r="E25" s="3"/>
      <c r="F25" s="2" t="s">
        <v>25</v>
      </c>
      <c r="G25" s="46">
        <v>1044</v>
      </c>
      <c r="H25" s="46">
        <v>179</v>
      </c>
      <c r="I25" s="4">
        <f t="shared" si="1"/>
        <v>0.17145593869731801</v>
      </c>
      <c r="K25" s="2" t="s">
        <v>25</v>
      </c>
      <c r="L25" s="3">
        <f t="shared" si="2"/>
        <v>1410</v>
      </c>
      <c r="M25" s="3">
        <f t="shared" si="3"/>
        <v>209</v>
      </c>
      <c r="N25" s="4">
        <f t="shared" si="4"/>
        <v>0.14822695035460992</v>
      </c>
    </row>
    <row r="26" spans="1:14" x14ac:dyDescent="0.25">
      <c r="A26" s="2" t="s">
        <v>26</v>
      </c>
      <c r="B26" s="46">
        <v>185</v>
      </c>
      <c r="C26" s="46">
        <v>23</v>
      </c>
      <c r="D26" s="4">
        <f t="shared" si="0"/>
        <v>0.12432432432432433</v>
      </c>
      <c r="E26" s="3"/>
      <c r="F26" s="2" t="s">
        <v>26</v>
      </c>
      <c r="G26" s="46">
        <v>560</v>
      </c>
      <c r="H26" s="46">
        <v>84</v>
      </c>
      <c r="I26" s="4">
        <f t="shared" si="1"/>
        <v>0.15</v>
      </c>
      <c r="K26" s="2" t="s">
        <v>26</v>
      </c>
      <c r="L26" s="3">
        <f t="shared" si="2"/>
        <v>745</v>
      </c>
      <c r="M26" s="3">
        <f t="shared" si="3"/>
        <v>107</v>
      </c>
      <c r="N26" s="4">
        <f t="shared" si="4"/>
        <v>0.1436241610738255</v>
      </c>
    </row>
    <row r="27" spans="1:14" x14ac:dyDescent="0.25">
      <c r="A27" s="2" t="s">
        <v>27</v>
      </c>
      <c r="B27" s="46">
        <v>198</v>
      </c>
      <c r="C27" s="46">
        <v>6</v>
      </c>
      <c r="D27" s="4">
        <f t="shared" si="0"/>
        <v>3.0303030303030304E-2</v>
      </c>
      <c r="E27" s="3"/>
      <c r="F27" s="2" t="s">
        <v>27</v>
      </c>
      <c r="G27" s="46">
        <v>467</v>
      </c>
      <c r="H27" s="46">
        <v>66</v>
      </c>
      <c r="I27" s="4">
        <f t="shared" si="1"/>
        <v>0.14132762312633834</v>
      </c>
      <c r="K27" s="2" t="s">
        <v>27</v>
      </c>
      <c r="L27" s="3">
        <f t="shared" si="2"/>
        <v>665</v>
      </c>
      <c r="M27" s="3">
        <f t="shared" si="3"/>
        <v>72</v>
      </c>
      <c r="N27" s="4">
        <f t="shared" si="4"/>
        <v>0.10827067669172932</v>
      </c>
    </row>
    <row r="28" spans="1:14" x14ac:dyDescent="0.25">
      <c r="A28" s="2" t="s">
        <v>28</v>
      </c>
      <c r="B28" s="46">
        <v>345</v>
      </c>
      <c r="C28" s="46">
        <v>20</v>
      </c>
      <c r="D28" s="4">
        <f t="shared" si="0"/>
        <v>5.7971014492753624E-2</v>
      </c>
      <c r="E28" s="3"/>
      <c r="F28" s="2" t="s">
        <v>28</v>
      </c>
      <c r="G28" s="46">
        <v>855</v>
      </c>
      <c r="H28" s="46">
        <v>127</v>
      </c>
      <c r="I28" s="4">
        <f t="shared" si="1"/>
        <v>0.14853801169590644</v>
      </c>
      <c r="K28" s="2" t="s">
        <v>28</v>
      </c>
      <c r="L28" s="3">
        <f t="shared" si="2"/>
        <v>1200</v>
      </c>
      <c r="M28" s="3">
        <f t="shared" si="3"/>
        <v>147</v>
      </c>
      <c r="N28" s="4">
        <f t="shared" si="4"/>
        <v>0.1225</v>
      </c>
    </row>
    <row r="29" spans="1:14" x14ac:dyDescent="0.25">
      <c r="A29" s="2" t="s">
        <v>29</v>
      </c>
      <c r="B29" s="46">
        <v>651</v>
      </c>
      <c r="C29" s="46">
        <v>37</v>
      </c>
      <c r="D29" s="4">
        <f t="shared" si="0"/>
        <v>5.683563748079877E-2</v>
      </c>
      <c r="E29" s="3"/>
      <c r="F29" s="2" t="s">
        <v>29</v>
      </c>
      <c r="G29" s="46">
        <v>1496</v>
      </c>
      <c r="H29" s="46">
        <v>172</v>
      </c>
      <c r="I29" s="4">
        <f t="shared" si="1"/>
        <v>0.11497326203208556</v>
      </c>
      <c r="K29" s="2" t="s">
        <v>29</v>
      </c>
      <c r="L29" s="3">
        <f t="shared" si="2"/>
        <v>2147</v>
      </c>
      <c r="M29" s="3">
        <f t="shared" si="3"/>
        <v>209</v>
      </c>
      <c r="N29" s="4">
        <f t="shared" si="4"/>
        <v>9.7345132743362831E-2</v>
      </c>
    </row>
    <row r="30" spans="1:14" x14ac:dyDescent="0.25">
      <c r="A30" s="2" t="s">
        <v>32</v>
      </c>
      <c r="B30" s="3">
        <f>SUM(B7:B29)</f>
        <v>72305</v>
      </c>
      <c r="C30" s="3">
        <f>SUM(C7:C29)</f>
        <v>8005</v>
      </c>
      <c r="D30" s="4">
        <f t="shared" si="0"/>
        <v>0.11071156904778369</v>
      </c>
      <c r="F30" s="2" t="s">
        <v>32</v>
      </c>
      <c r="G30" s="3">
        <f>SUM(G7:G29)</f>
        <v>178042</v>
      </c>
      <c r="H30" s="3">
        <f>SUM(H7:H29)</f>
        <v>33186</v>
      </c>
      <c r="I30" s="5">
        <f t="shared" si="1"/>
        <v>0.1863942215881646</v>
      </c>
      <c r="K30" s="2" t="s">
        <v>32</v>
      </c>
      <c r="L30" s="3">
        <f>SUM(L7:L29)</f>
        <v>250347</v>
      </c>
      <c r="M30" s="3">
        <f>SUM(M7:M29)</f>
        <v>41191</v>
      </c>
      <c r="N30" s="4">
        <f t="shared" si="4"/>
        <v>0.16453562455312026</v>
      </c>
    </row>
  </sheetData>
  <pageMargins left="0.75" right="0.75" top="0.75" bottom="0.5" header="0.5" footer="0.7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C7B8E-29C6-4913-927C-EE51094791DA}">
  <dimension ref="A1:C16"/>
  <sheetViews>
    <sheetView workbookViewId="0">
      <selection sqref="A1:C16"/>
    </sheetView>
  </sheetViews>
  <sheetFormatPr baseColWidth="10" defaultRowHeight="15" x14ac:dyDescent="0.25"/>
  <sheetData>
    <row r="1" spans="1:3" x14ac:dyDescent="0.25">
      <c r="B1" t="s">
        <v>2</v>
      </c>
      <c r="C1" t="s">
        <v>3</v>
      </c>
    </row>
    <row r="2" spans="1:3" x14ac:dyDescent="0.25">
      <c r="A2" t="s">
        <v>119</v>
      </c>
      <c r="B2" s="19">
        <v>10.949777929620771</v>
      </c>
      <c r="C2" s="19">
        <v>21.008845585333198</v>
      </c>
    </row>
    <row r="3" spans="1:3" x14ac:dyDescent="0.25">
      <c r="A3" t="s">
        <v>76</v>
      </c>
      <c r="B3" s="19">
        <v>10.151831403178022</v>
      </c>
      <c r="C3" s="19">
        <v>19.170859359180049</v>
      </c>
    </row>
    <row r="4" spans="1:3" x14ac:dyDescent="0.25">
      <c r="A4" t="s">
        <v>84</v>
      </c>
      <c r="B4" s="19">
        <v>10.617780010045204</v>
      </c>
      <c r="C4" s="19">
        <v>18.840599891384567</v>
      </c>
    </row>
    <row r="5" spans="1:3" x14ac:dyDescent="0.25">
      <c r="A5" t="s">
        <v>83</v>
      </c>
      <c r="B5" s="19">
        <v>11.390197926484449</v>
      </c>
      <c r="C5" s="19">
        <v>18.503421852789728</v>
      </c>
    </row>
    <row r="6" spans="1:3" x14ac:dyDescent="0.25">
      <c r="A6" t="s">
        <v>74</v>
      </c>
      <c r="B6" s="19">
        <v>9.9677303693079971</v>
      </c>
      <c r="C6" s="19">
        <v>17.698312934171355</v>
      </c>
    </row>
    <row r="7" spans="1:3" x14ac:dyDescent="0.25">
      <c r="A7" t="s">
        <v>73</v>
      </c>
      <c r="B7" s="19">
        <v>9.7663606020857419</v>
      </c>
      <c r="C7" s="19">
        <v>17.594121404961992</v>
      </c>
    </row>
    <row r="8" spans="1:3" x14ac:dyDescent="0.25">
      <c r="A8" t="s">
        <v>186</v>
      </c>
      <c r="B8" s="19">
        <v>10.18543956043956</v>
      </c>
      <c r="C8" s="19">
        <v>17.412790697674417</v>
      </c>
    </row>
    <row r="9" spans="1:3" x14ac:dyDescent="0.25">
      <c r="A9" t="s">
        <v>145</v>
      </c>
      <c r="B9" s="19">
        <v>9.825757743485287</v>
      </c>
      <c r="C9" s="19">
        <v>16.964576457645762</v>
      </c>
    </row>
    <row r="10" spans="1:3" x14ac:dyDescent="0.25">
      <c r="A10" t="s">
        <v>81</v>
      </c>
      <c r="B10" s="19">
        <v>9.1024987251402347</v>
      </c>
      <c r="C10" s="19">
        <v>16.556230443585495</v>
      </c>
    </row>
    <row r="11" spans="1:3" x14ac:dyDescent="0.25">
      <c r="A11" t="s">
        <v>77</v>
      </c>
      <c r="B11" s="19">
        <v>8.7134617905361118</v>
      </c>
      <c r="C11" s="19">
        <v>15.969328938997499</v>
      </c>
    </row>
    <row r="12" spans="1:3" x14ac:dyDescent="0.25">
      <c r="A12" t="s">
        <v>164</v>
      </c>
      <c r="B12" s="19">
        <v>8.3620870713192712</v>
      </c>
      <c r="C12" s="19">
        <v>15.621996183808445</v>
      </c>
    </row>
    <row r="13" spans="1:3" x14ac:dyDescent="0.25">
      <c r="A13" t="s">
        <v>80</v>
      </c>
      <c r="B13" s="19">
        <v>9.4916621005510358</v>
      </c>
      <c r="C13" s="19">
        <v>14.989423408493183</v>
      </c>
    </row>
    <row r="14" spans="1:3" x14ac:dyDescent="0.25">
      <c r="A14" t="s">
        <v>78</v>
      </c>
      <c r="B14" s="19">
        <v>9.0179613153111688</v>
      </c>
      <c r="C14" s="19">
        <v>14.93837286299061</v>
      </c>
    </row>
    <row r="15" spans="1:3" x14ac:dyDescent="0.25">
      <c r="A15" t="s">
        <v>79</v>
      </c>
      <c r="B15" s="19">
        <v>8.744787322768973</v>
      </c>
      <c r="C15" s="19">
        <v>14.657465912869972</v>
      </c>
    </row>
    <row r="16" spans="1:3" x14ac:dyDescent="0.25">
      <c r="A16" t="s">
        <v>132</v>
      </c>
      <c r="B16" s="19">
        <v>9.3990936378082512</v>
      </c>
      <c r="C16" s="19">
        <v>14.57591985907313</v>
      </c>
    </row>
  </sheetData>
  <autoFilter ref="A1:C16" xr:uid="{E58C7B8E-29C6-4913-927C-EE51094791DA}">
    <sortState xmlns:xlrd2="http://schemas.microsoft.com/office/spreadsheetml/2017/richdata2" ref="A2:C16">
      <sortCondition descending="1" ref="C1:C16"/>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862EC-3815-41D0-B95B-AE28EB18CD4F}">
  <dimension ref="A1:N114"/>
  <sheetViews>
    <sheetView topLeftCell="A7" workbookViewId="0">
      <selection activeCell="I8" sqref="I8:I34"/>
    </sheetView>
  </sheetViews>
  <sheetFormatPr baseColWidth="10" defaultRowHeight="15" x14ac:dyDescent="0.25"/>
  <cols>
    <col min="2" max="8" width="0" hidden="1" customWidth="1"/>
  </cols>
  <sheetData>
    <row r="1" spans="1:14" ht="18.75" x14ac:dyDescent="0.3">
      <c r="A1" s="22" t="s">
        <v>228</v>
      </c>
      <c r="B1" s="21"/>
      <c r="C1" s="21"/>
      <c r="D1" s="21"/>
      <c r="E1" s="21"/>
      <c r="F1" s="21"/>
      <c r="G1" s="21"/>
    </row>
    <row r="3" spans="1:14" x14ac:dyDescent="0.25">
      <c r="A3" s="21"/>
      <c r="B3" s="23" t="s">
        <v>1</v>
      </c>
      <c r="C3" s="21"/>
      <c r="D3" s="21"/>
      <c r="E3" s="21"/>
      <c r="F3" s="21"/>
      <c r="G3" s="21"/>
    </row>
    <row r="4" spans="1:14" x14ac:dyDescent="0.25">
      <c r="A4" s="21"/>
      <c r="B4" s="23" t="s">
        <v>60</v>
      </c>
      <c r="C4" s="21"/>
      <c r="D4" s="21"/>
      <c r="E4" s="21"/>
      <c r="F4" s="21"/>
      <c r="G4" s="21"/>
    </row>
    <row r="5" spans="1:14" x14ac:dyDescent="0.25">
      <c r="A5" s="21"/>
      <c r="B5" s="23" t="s">
        <v>2</v>
      </c>
      <c r="C5" s="21"/>
      <c r="D5" s="21"/>
      <c r="E5" s="21"/>
      <c r="F5" s="21"/>
      <c r="G5" s="21"/>
    </row>
    <row r="6" spans="1:14" x14ac:dyDescent="0.25">
      <c r="A6" s="21"/>
      <c r="B6" s="23" t="s">
        <v>4</v>
      </c>
      <c r="C6" s="21"/>
      <c r="D6" s="23" t="s">
        <v>5</v>
      </c>
      <c r="E6" s="21"/>
      <c r="F6" s="23" t="s">
        <v>6</v>
      </c>
      <c r="G6" s="21"/>
    </row>
    <row r="7" spans="1:14" ht="18.75" x14ac:dyDescent="0.3">
      <c r="A7" s="21"/>
      <c r="B7" s="23" t="s">
        <v>4</v>
      </c>
      <c r="C7" s="23" t="s">
        <v>229</v>
      </c>
      <c r="D7" s="23" t="s">
        <v>4</v>
      </c>
      <c r="E7" s="23" t="s">
        <v>229</v>
      </c>
      <c r="F7" s="23" t="s">
        <v>4</v>
      </c>
      <c r="G7" s="23" t="s">
        <v>229</v>
      </c>
      <c r="I7" s="23" t="s">
        <v>241</v>
      </c>
      <c r="L7" s="27" t="s">
        <v>242</v>
      </c>
      <c r="M7" s="26"/>
      <c r="N7" s="26"/>
    </row>
    <row r="8" spans="1:14" x14ac:dyDescent="0.25">
      <c r="A8" s="23" t="s">
        <v>7</v>
      </c>
      <c r="B8" s="24">
        <v>4789</v>
      </c>
      <c r="C8" s="24">
        <v>720</v>
      </c>
      <c r="D8" s="24">
        <v>576</v>
      </c>
      <c r="E8" s="24">
        <v>151</v>
      </c>
      <c r="F8" s="24">
        <v>4213</v>
      </c>
      <c r="G8" s="24">
        <v>569</v>
      </c>
      <c r="I8" s="5">
        <f>E8/C8</f>
        <v>0.20972222222222223</v>
      </c>
    </row>
    <row r="9" spans="1:14" x14ac:dyDescent="0.25">
      <c r="A9" s="23" t="s">
        <v>8</v>
      </c>
      <c r="B9" s="24">
        <v>4234</v>
      </c>
      <c r="C9" s="24">
        <v>534</v>
      </c>
      <c r="D9" s="24">
        <v>436</v>
      </c>
      <c r="E9" s="24">
        <v>94</v>
      </c>
      <c r="F9" s="24">
        <v>3798</v>
      </c>
      <c r="G9" s="24">
        <v>440</v>
      </c>
      <c r="I9" s="5">
        <f t="shared" ref="I9:I14" si="0">E9/C9</f>
        <v>0.17602996254681649</v>
      </c>
      <c r="L9" s="26"/>
      <c r="M9" s="26"/>
      <c r="N9" s="28" t="s">
        <v>1</v>
      </c>
    </row>
    <row r="10" spans="1:14" x14ac:dyDescent="0.25">
      <c r="A10" s="23" t="s">
        <v>9</v>
      </c>
      <c r="B10" s="24">
        <v>10343</v>
      </c>
      <c r="C10" s="24">
        <v>1302</v>
      </c>
      <c r="D10" s="24">
        <v>1027</v>
      </c>
      <c r="E10" s="24">
        <v>249</v>
      </c>
      <c r="F10" s="24">
        <v>9316</v>
      </c>
      <c r="G10" s="24">
        <v>1053</v>
      </c>
      <c r="I10" s="5">
        <f t="shared" si="0"/>
        <v>0.19124423963133641</v>
      </c>
      <c r="M10" s="26"/>
      <c r="N10" s="28" t="s">
        <v>60</v>
      </c>
    </row>
    <row r="11" spans="1:14" x14ac:dyDescent="0.25">
      <c r="A11" s="23" t="s">
        <v>10</v>
      </c>
      <c r="B11" s="24">
        <v>11293</v>
      </c>
      <c r="C11" s="24">
        <v>1960</v>
      </c>
      <c r="D11" s="24">
        <v>1436</v>
      </c>
      <c r="E11" s="24">
        <v>512</v>
      </c>
      <c r="F11" s="24">
        <v>9857</v>
      </c>
      <c r="G11" s="24">
        <v>1448</v>
      </c>
      <c r="I11" s="5">
        <f t="shared" si="0"/>
        <v>0.26122448979591839</v>
      </c>
      <c r="K11" s="26" t="s">
        <v>243</v>
      </c>
      <c r="L11" s="26"/>
      <c r="M11" s="26"/>
      <c r="N11" s="28" t="s">
        <v>2</v>
      </c>
    </row>
    <row r="12" spans="1:14" x14ac:dyDescent="0.25">
      <c r="A12" s="23" t="s">
        <v>11</v>
      </c>
      <c r="B12" s="24">
        <v>7603</v>
      </c>
      <c r="C12" s="24">
        <v>1044</v>
      </c>
      <c r="D12" s="24">
        <v>859</v>
      </c>
      <c r="E12" s="24">
        <v>229</v>
      </c>
      <c r="F12" s="24">
        <v>6744</v>
      </c>
      <c r="G12" s="24">
        <v>815</v>
      </c>
      <c r="I12" s="5">
        <f t="shared" si="0"/>
        <v>0.21934865900383141</v>
      </c>
      <c r="L12" s="28" t="s">
        <v>4</v>
      </c>
      <c r="M12" s="28" t="s">
        <v>229</v>
      </c>
      <c r="N12" s="29">
        <v>148663</v>
      </c>
    </row>
    <row r="13" spans="1:14" x14ac:dyDescent="0.25">
      <c r="A13" s="23" t="s">
        <v>15</v>
      </c>
      <c r="B13" s="24">
        <v>4178</v>
      </c>
      <c r="C13" s="24">
        <v>560</v>
      </c>
      <c r="D13" s="24">
        <v>500</v>
      </c>
      <c r="E13" s="24">
        <v>120</v>
      </c>
      <c r="F13" s="24">
        <v>3678</v>
      </c>
      <c r="G13" s="24">
        <v>440</v>
      </c>
      <c r="I13" s="5">
        <f t="shared" si="0"/>
        <v>0.21428571428571427</v>
      </c>
      <c r="L13" s="28" t="s">
        <v>5</v>
      </c>
      <c r="M13" s="28" t="s">
        <v>229</v>
      </c>
      <c r="N13" s="29">
        <v>32058</v>
      </c>
    </row>
    <row r="14" spans="1:14" s="23" customFormat="1" x14ac:dyDescent="0.25">
      <c r="A14" s="23" t="s">
        <v>83</v>
      </c>
      <c r="B14" s="20">
        <f>SUM(B8:B13)</f>
        <v>42440</v>
      </c>
      <c r="C14" s="20">
        <f t="shared" ref="C14:G14" si="1">SUM(C8:C13)</f>
        <v>6120</v>
      </c>
      <c r="D14" s="20">
        <f t="shared" si="1"/>
        <v>4834</v>
      </c>
      <c r="E14" s="20">
        <f t="shared" si="1"/>
        <v>1355</v>
      </c>
      <c r="F14" s="20">
        <f t="shared" si="1"/>
        <v>37606</v>
      </c>
      <c r="G14" s="20">
        <f t="shared" si="1"/>
        <v>4765</v>
      </c>
      <c r="I14" s="38">
        <f t="shared" si="0"/>
        <v>0.22140522875816993</v>
      </c>
      <c r="N14" s="25">
        <f>N13/N12</f>
        <v>0.21564208982732758</v>
      </c>
    </row>
    <row r="15" spans="1:14" s="21" customFormat="1" x14ac:dyDescent="0.25">
      <c r="A15" s="23"/>
      <c r="B15" s="24"/>
      <c r="C15" s="24"/>
      <c r="D15" s="24"/>
      <c r="E15" s="24"/>
      <c r="F15" s="24"/>
      <c r="G15" s="24"/>
      <c r="I15" s="43"/>
    </row>
    <row r="16" spans="1:14" x14ac:dyDescent="0.25">
      <c r="A16" s="23" t="s">
        <v>12</v>
      </c>
      <c r="B16" s="24">
        <v>6501</v>
      </c>
      <c r="C16" s="24">
        <v>874</v>
      </c>
      <c r="D16" s="24">
        <v>728</v>
      </c>
      <c r="E16" s="24">
        <v>215</v>
      </c>
      <c r="F16" s="24">
        <v>5773</v>
      </c>
      <c r="G16" s="24">
        <v>659</v>
      </c>
      <c r="I16" s="5">
        <f>E16/C16</f>
        <v>0.24599542334096111</v>
      </c>
    </row>
    <row r="17" spans="1:9" x14ac:dyDescent="0.25">
      <c r="A17" s="23" t="s">
        <v>13</v>
      </c>
      <c r="B17" s="24">
        <v>9572</v>
      </c>
      <c r="C17" s="24">
        <v>1497</v>
      </c>
      <c r="D17" s="24">
        <v>1085</v>
      </c>
      <c r="E17" s="24">
        <v>291</v>
      </c>
      <c r="F17" s="24">
        <v>8487</v>
      </c>
      <c r="G17" s="24">
        <v>1206</v>
      </c>
      <c r="I17" s="5">
        <f t="shared" ref="I17:I33" si="2">E17/C17</f>
        <v>0.19438877755511022</v>
      </c>
    </row>
    <row r="18" spans="1:9" x14ac:dyDescent="0.25">
      <c r="A18" s="23" t="s">
        <v>14</v>
      </c>
      <c r="B18" s="24">
        <v>2209</v>
      </c>
      <c r="C18" s="24">
        <v>288</v>
      </c>
      <c r="D18" s="24">
        <v>232</v>
      </c>
      <c r="E18" s="24">
        <v>74</v>
      </c>
      <c r="F18" s="24">
        <v>1977</v>
      </c>
      <c r="G18" s="24">
        <v>214</v>
      </c>
      <c r="I18" s="5">
        <f t="shared" si="2"/>
        <v>0.25694444444444442</v>
      </c>
    </row>
    <row r="19" spans="1:9" x14ac:dyDescent="0.25">
      <c r="A19" s="23" t="s">
        <v>16</v>
      </c>
      <c r="B19" s="24">
        <v>360</v>
      </c>
      <c r="C19" s="24">
        <v>29</v>
      </c>
      <c r="D19" s="24">
        <v>32</v>
      </c>
      <c r="E19" s="24">
        <v>4</v>
      </c>
      <c r="F19" s="24">
        <v>328</v>
      </c>
      <c r="G19" s="24">
        <v>25</v>
      </c>
      <c r="I19" s="5">
        <f t="shared" si="2"/>
        <v>0.13793103448275862</v>
      </c>
    </row>
    <row r="20" spans="1:9" x14ac:dyDescent="0.25">
      <c r="A20" s="23" t="s">
        <v>17</v>
      </c>
      <c r="B20" s="24">
        <v>2401</v>
      </c>
      <c r="C20" s="24">
        <v>283</v>
      </c>
      <c r="D20" s="24">
        <v>241</v>
      </c>
      <c r="E20" s="24">
        <v>53</v>
      </c>
      <c r="F20" s="24">
        <v>2160</v>
      </c>
      <c r="G20" s="24">
        <v>230</v>
      </c>
      <c r="I20" s="5">
        <f t="shared" si="2"/>
        <v>0.1872791519434629</v>
      </c>
    </row>
    <row r="21" spans="1:9" x14ac:dyDescent="0.25">
      <c r="A21" s="23" t="s">
        <v>18</v>
      </c>
      <c r="B21" s="24">
        <v>1540</v>
      </c>
      <c r="C21" s="24">
        <v>200</v>
      </c>
      <c r="D21" s="24">
        <v>167</v>
      </c>
      <c r="E21" s="24">
        <v>35</v>
      </c>
      <c r="F21" s="24">
        <v>1373</v>
      </c>
      <c r="G21" s="24">
        <v>165</v>
      </c>
      <c r="I21" s="5">
        <f t="shared" si="2"/>
        <v>0.17499999999999999</v>
      </c>
    </row>
    <row r="22" spans="1:9" x14ac:dyDescent="0.25">
      <c r="A22" s="23" t="s">
        <v>19</v>
      </c>
      <c r="B22" s="24">
        <v>696</v>
      </c>
      <c r="C22" s="24">
        <v>84</v>
      </c>
      <c r="D22" s="24">
        <v>55</v>
      </c>
      <c r="E22" s="24">
        <v>10</v>
      </c>
      <c r="F22" s="24">
        <v>641</v>
      </c>
      <c r="G22" s="24">
        <v>74</v>
      </c>
      <c r="I22" s="5">
        <f t="shared" si="2"/>
        <v>0.11904761904761904</v>
      </c>
    </row>
    <row r="23" spans="1:9" x14ac:dyDescent="0.25">
      <c r="A23" s="23" t="s">
        <v>20</v>
      </c>
      <c r="B23" s="24">
        <v>1094</v>
      </c>
      <c r="C23" s="24">
        <v>157</v>
      </c>
      <c r="D23" s="24">
        <v>111</v>
      </c>
      <c r="E23" s="24">
        <v>36</v>
      </c>
      <c r="F23" s="24">
        <v>983</v>
      </c>
      <c r="G23" s="24">
        <v>121</v>
      </c>
      <c r="I23" s="5">
        <f t="shared" si="2"/>
        <v>0.22929936305732485</v>
      </c>
    </row>
    <row r="24" spans="1:9" x14ac:dyDescent="0.25">
      <c r="A24" s="23" t="s">
        <v>21</v>
      </c>
      <c r="B24" s="24">
        <v>2153</v>
      </c>
      <c r="C24" s="24">
        <v>478</v>
      </c>
      <c r="D24" s="24">
        <v>282</v>
      </c>
      <c r="E24" s="24">
        <v>156</v>
      </c>
      <c r="F24" s="24">
        <v>1871</v>
      </c>
      <c r="G24" s="24">
        <v>322</v>
      </c>
      <c r="I24" s="5">
        <f t="shared" si="2"/>
        <v>0.32635983263598328</v>
      </c>
    </row>
    <row r="25" spans="1:9" x14ac:dyDescent="0.25">
      <c r="A25" s="23" t="s">
        <v>22</v>
      </c>
      <c r="B25" s="24">
        <v>860</v>
      </c>
      <c r="C25" s="24">
        <v>87</v>
      </c>
      <c r="D25" s="24">
        <v>69</v>
      </c>
      <c r="E25" s="24">
        <v>14</v>
      </c>
      <c r="F25" s="24">
        <v>791</v>
      </c>
      <c r="G25" s="24">
        <v>73</v>
      </c>
      <c r="I25" s="5">
        <f t="shared" si="2"/>
        <v>0.16091954022988506</v>
      </c>
    </row>
    <row r="26" spans="1:9" x14ac:dyDescent="0.25">
      <c r="A26" s="23" t="s">
        <v>23</v>
      </c>
      <c r="B26" s="24">
        <v>270</v>
      </c>
      <c r="C26" s="24">
        <v>31</v>
      </c>
      <c r="D26" s="24">
        <v>19</v>
      </c>
      <c r="E26" s="24">
        <v>6</v>
      </c>
      <c r="F26" s="24">
        <v>251</v>
      </c>
      <c r="G26" s="24">
        <v>25</v>
      </c>
      <c r="I26" s="5">
        <f t="shared" si="2"/>
        <v>0.19354838709677419</v>
      </c>
    </row>
    <row r="27" spans="1:9" x14ac:dyDescent="0.25">
      <c r="A27" s="23" t="s">
        <v>24</v>
      </c>
      <c r="B27" s="24">
        <v>464</v>
      </c>
      <c r="C27" s="24">
        <v>55</v>
      </c>
      <c r="D27" s="24">
        <v>34</v>
      </c>
      <c r="E27" s="24">
        <v>10</v>
      </c>
      <c r="F27" s="24">
        <v>430</v>
      </c>
      <c r="G27" s="24">
        <v>45</v>
      </c>
      <c r="I27" s="5">
        <f t="shared" si="2"/>
        <v>0.18181818181818182</v>
      </c>
    </row>
    <row r="28" spans="1:9" x14ac:dyDescent="0.25">
      <c r="A28" s="23" t="s">
        <v>25</v>
      </c>
      <c r="B28" s="24">
        <v>366</v>
      </c>
      <c r="C28" s="24">
        <v>22</v>
      </c>
      <c r="D28" s="24">
        <v>30</v>
      </c>
      <c r="E28" s="24">
        <v>3</v>
      </c>
      <c r="F28" s="24">
        <v>336</v>
      </c>
      <c r="G28" s="24">
        <v>19</v>
      </c>
      <c r="I28" s="5">
        <f t="shared" si="2"/>
        <v>0.13636363636363635</v>
      </c>
    </row>
    <row r="29" spans="1:9" x14ac:dyDescent="0.25">
      <c r="A29" s="23" t="s">
        <v>26</v>
      </c>
      <c r="B29" s="24">
        <v>185</v>
      </c>
      <c r="C29" s="24">
        <v>24</v>
      </c>
      <c r="D29" s="24">
        <v>23</v>
      </c>
      <c r="E29" s="24">
        <v>5</v>
      </c>
      <c r="F29" s="24">
        <v>162</v>
      </c>
      <c r="G29" s="24">
        <v>19</v>
      </c>
      <c r="I29" s="5">
        <f t="shared" si="2"/>
        <v>0.20833333333333334</v>
      </c>
    </row>
    <row r="30" spans="1:9" x14ac:dyDescent="0.25">
      <c r="A30" s="23" t="s">
        <v>27</v>
      </c>
      <c r="B30" s="24">
        <v>198</v>
      </c>
      <c r="C30" s="24">
        <v>9</v>
      </c>
      <c r="D30" s="24">
        <v>6</v>
      </c>
      <c r="E30" s="24">
        <v>3</v>
      </c>
      <c r="F30" s="24">
        <v>192</v>
      </c>
      <c r="G30" s="24">
        <v>6</v>
      </c>
      <c r="I30" s="5">
        <f t="shared" si="2"/>
        <v>0.33333333333333331</v>
      </c>
    </row>
    <row r="31" spans="1:9" x14ac:dyDescent="0.25">
      <c r="A31" s="23" t="s">
        <v>28</v>
      </c>
      <c r="B31" s="24">
        <v>345</v>
      </c>
      <c r="C31" s="24">
        <v>28</v>
      </c>
      <c r="D31" s="24">
        <v>20</v>
      </c>
      <c r="E31" s="24">
        <v>6</v>
      </c>
      <c r="F31" s="24">
        <v>325</v>
      </c>
      <c r="G31" s="24">
        <v>22</v>
      </c>
      <c r="I31" s="5">
        <f t="shared" si="2"/>
        <v>0.21428571428571427</v>
      </c>
    </row>
    <row r="32" spans="1:9" x14ac:dyDescent="0.25">
      <c r="A32" s="23" t="s">
        <v>29</v>
      </c>
      <c r="B32" s="24">
        <v>651</v>
      </c>
      <c r="C32" s="24">
        <v>67</v>
      </c>
      <c r="D32" s="24">
        <v>37</v>
      </c>
      <c r="E32" s="24">
        <v>15</v>
      </c>
      <c r="F32" s="24">
        <v>614</v>
      </c>
      <c r="G32" s="24">
        <v>52</v>
      </c>
      <c r="I32" s="5">
        <f t="shared" si="2"/>
        <v>0.22388059701492538</v>
      </c>
    </row>
    <row r="33" spans="1:9" x14ac:dyDescent="0.25">
      <c r="A33" s="23" t="s">
        <v>84</v>
      </c>
      <c r="B33" s="20">
        <f>SUM(B16:B32)</f>
        <v>29865</v>
      </c>
      <c r="C33" s="20">
        <f t="shared" ref="C33:G33" si="3">SUM(C16:C32)</f>
        <v>4213</v>
      </c>
      <c r="D33" s="20">
        <f t="shared" si="3"/>
        <v>3171</v>
      </c>
      <c r="E33" s="20">
        <f t="shared" si="3"/>
        <v>936</v>
      </c>
      <c r="F33" s="20">
        <f t="shared" si="3"/>
        <v>26694</v>
      </c>
      <c r="G33" s="20">
        <f t="shared" si="3"/>
        <v>3277</v>
      </c>
      <c r="I33" s="38">
        <f t="shared" si="2"/>
        <v>0.22216947543318299</v>
      </c>
    </row>
    <row r="34" spans="1:9" s="21" customFormat="1" x14ac:dyDescent="0.25">
      <c r="A34" s="23"/>
      <c r="I34" s="5"/>
    </row>
    <row r="35" spans="1:9" s="21" customFormat="1" x14ac:dyDescent="0.25">
      <c r="A35" s="23"/>
      <c r="I35" s="15"/>
    </row>
    <row r="36" spans="1:9" x14ac:dyDescent="0.25">
      <c r="A36" s="21" t="s">
        <v>85</v>
      </c>
      <c r="B36" s="21"/>
      <c r="C36" s="21"/>
      <c r="D36" s="21"/>
      <c r="E36" s="21"/>
      <c r="F36" s="21"/>
      <c r="G36" s="21"/>
    </row>
    <row r="37" spans="1:9" x14ac:dyDescent="0.25">
      <c r="A37" s="21" t="s">
        <v>86</v>
      </c>
    </row>
    <row r="38" spans="1:9" x14ac:dyDescent="0.25">
      <c r="A38" s="21" t="s">
        <v>87</v>
      </c>
    </row>
    <row r="39" spans="1:9" x14ac:dyDescent="0.25">
      <c r="A39" s="21" t="s">
        <v>88</v>
      </c>
    </row>
    <row r="40" spans="1:9" x14ac:dyDescent="0.25">
      <c r="A40" s="21" t="s">
        <v>89</v>
      </c>
    </row>
    <row r="41" spans="1:9" x14ac:dyDescent="0.25">
      <c r="A41" s="21" t="s">
        <v>90</v>
      </c>
    </row>
    <row r="42" spans="1:9" x14ac:dyDescent="0.25">
      <c r="A42" s="21" t="s">
        <v>91</v>
      </c>
    </row>
    <row r="44" spans="1:9" x14ac:dyDescent="0.25">
      <c r="A44" s="21" t="s">
        <v>90</v>
      </c>
    </row>
    <row r="45" spans="1:9" x14ac:dyDescent="0.25">
      <c r="A45" s="21" t="s">
        <v>230</v>
      </c>
    </row>
    <row r="46" spans="1:9" x14ac:dyDescent="0.25">
      <c r="A46" s="21" t="s">
        <v>231</v>
      </c>
    </row>
    <row r="48" spans="1:9" x14ac:dyDescent="0.25">
      <c r="A48" s="21" t="s">
        <v>90</v>
      </c>
    </row>
    <row r="49" spans="1:1" x14ac:dyDescent="0.25">
      <c r="A49" s="21" t="s">
        <v>232</v>
      </c>
    </row>
    <row r="50" spans="1:1" x14ac:dyDescent="0.25">
      <c r="A50" s="21" t="s">
        <v>233</v>
      </c>
    </row>
    <row r="52" spans="1:1" x14ac:dyDescent="0.25">
      <c r="A52" s="21" t="s">
        <v>90</v>
      </c>
    </row>
    <row r="53" spans="1:1" x14ac:dyDescent="0.25">
      <c r="A53" s="21" t="s">
        <v>234</v>
      </c>
    </row>
    <row r="54" spans="1:1" x14ac:dyDescent="0.25">
      <c r="A54" s="21" t="s">
        <v>231</v>
      </c>
    </row>
    <row r="56" spans="1:1" x14ac:dyDescent="0.25">
      <c r="A56" s="21" t="s">
        <v>90</v>
      </c>
    </row>
    <row r="57" spans="1:1" x14ac:dyDescent="0.25">
      <c r="A57" s="21" t="s">
        <v>234</v>
      </c>
    </row>
    <row r="58" spans="1:1" x14ac:dyDescent="0.25">
      <c r="A58" s="21" t="s">
        <v>233</v>
      </c>
    </row>
    <row r="60" spans="1:1" x14ac:dyDescent="0.25">
      <c r="A60" s="21" t="s">
        <v>90</v>
      </c>
    </row>
    <row r="61" spans="1:1" x14ac:dyDescent="0.25">
      <c r="A61" s="21" t="s">
        <v>235</v>
      </c>
    </row>
    <row r="62" spans="1:1" x14ac:dyDescent="0.25">
      <c r="A62" s="21" t="s">
        <v>236</v>
      </c>
    </row>
    <row r="64" spans="1:1" x14ac:dyDescent="0.25">
      <c r="A64" s="21" t="s">
        <v>90</v>
      </c>
    </row>
    <row r="65" spans="1:1" x14ac:dyDescent="0.25">
      <c r="A65" s="21" t="s">
        <v>237</v>
      </c>
    </row>
    <row r="66" spans="1:1" x14ac:dyDescent="0.25">
      <c r="A66" s="21" t="s">
        <v>236</v>
      </c>
    </row>
    <row r="68" spans="1:1" x14ac:dyDescent="0.25">
      <c r="A68" s="21" t="s">
        <v>238</v>
      </c>
    </row>
    <row r="69" spans="1:1" x14ac:dyDescent="0.25">
      <c r="A69" s="21" t="s">
        <v>239</v>
      </c>
    </row>
    <row r="70" spans="1:1" x14ac:dyDescent="0.25">
      <c r="A70" s="21" t="s">
        <v>240</v>
      </c>
    </row>
    <row r="73" spans="1:1" x14ac:dyDescent="0.25">
      <c r="A73" s="21" t="s">
        <v>92</v>
      </c>
    </row>
    <row r="74" spans="1:1" x14ac:dyDescent="0.25">
      <c r="A74" s="21" t="s">
        <v>93</v>
      </c>
    </row>
    <row r="75" spans="1:1" x14ac:dyDescent="0.25">
      <c r="A75" s="21" t="s">
        <v>94</v>
      </c>
    </row>
    <row r="77" spans="1:1" x14ac:dyDescent="0.25">
      <c r="A77" s="21" t="s">
        <v>95</v>
      </c>
    </row>
    <row r="78" spans="1:1" x14ac:dyDescent="0.25">
      <c r="A78" s="21" t="s">
        <v>96</v>
      </c>
    </row>
    <row r="80" spans="1:1" x14ac:dyDescent="0.25">
      <c r="A80" s="21" t="s">
        <v>97</v>
      </c>
    </row>
    <row r="81" spans="1:1" x14ac:dyDescent="0.25">
      <c r="A81" s="21" t="s">
        <v>93</v>
      </c>
    </row>
    <row r="82" spans="1:1" x14ac:dyDescent="0.25">
      <c r="A82" s="21" t="s">
        <v>98</v>
      </c>
    </row>
    <row r="83" spans="1:1" x14ac:dyDescent="0.25">
      <c r="A83" s="21" t="s">
        <v>99</v>
      </c>
    </row>
    <row r="84" spans="1:1" x14ac:dyDescent="0.25">
      <c r="A84" s="21" t="s">
        <v>100</v>
      </c>
    </row>
    <row r="86" spans="1:1" x14ac:dyDescent="0.25">
      <c r="A86" s="21" t="s">
        <v>101</v>
      </c>
    </row>
    <row r="87" spans="1:1" x14ac:dyDescent="0.25">
      <c r="A87" s="21" t="s">
        <v>102</v>
      </c>
    </row>
    <row r="88" spans="1:1" x14ac:dyDescent="0.25">
      <c r="A88" s="21" t="s">
        <v>103</v>
      </c>
    </row>
    <row r="92" spans="1:1" x14ac:dyDescent="0.25">
      <c r="A92" s="21" t="s">
        <v>104</v>
      </c>
    </row>
    <row r="94" spans="1:1" x14ac:dyDescent="0.25">
      <c r="A94" s="21" t="s">
        <v>105</v>
      </c>
    </row>
    <row r="95" spans="1:1" x14ac:dyDescent="0.25">
      <c r="A95" s="21" t="s">
        <v>93</v>
      </c>
    </row>
    <row r="96" spans="1:1" x14ac:dyDescent="0.25">
      <c r="A96" s="21" t="s">
        <v>106</v>
      </c>
    </row>
    <row r="97" spans="1:1" x14ac:dyDescent="0.25">
      <c r="A97" s="21" t="s">
        <v>107</v>
      </c>
    </row>
    <row r="98" spans="1:1" x14ac:dyDescent="0.25">
      <c r="A98" s="21" t="s">
        <v>93</v>
      </c>
    </row>
    <row r="99" spans="1:1" x14ac:dyDescent="0.25">
      <c r="A99" s="21" t="s">
        <v>108</v>
      </c>
    </row>
    <row r="101" spans="1:1" x14ac:dyDescent="0.25">
      <c r="A101" s="21" t="s">
        <v>109</v>
      </c>
    </row>
    <row r="102" spans="1:1" x14ac:dyDescent="0.25">
      <c r="A102" s="21" t="s">
        <v>1</v>
      </c>
    </row>
    <row r="103" spans="1:1" x14ac:dyDescent="0.25">
      <c r="A103" s="21" t="s">
        <v>110</v>
      </c>
    </row>
    <row r="110" spans="1:1" x14ac:dyDescent="0.25">
      <c r="A110" s="21" t="s">
        <v>111</v>
      </c>
    </row>
    <row r="111" spans="1:1" x14ac:dyDescent="0.25">
      <c r="A111" s="21" t="s">
        <v>112</v>
      </c>
    </row>
    <row r="113" spans="1:1" x14ac:dyDescent="0.25">
      <c r="A113" s="21" t="s">
        <v>113</v>
      </c>
    </row>
    <row r="114" spans="1:1" x14ac:dyDescent="0.25">
      <c r="A114" s="21" t="s">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103C-E8BD-4C3C-B1C6-2AE7DE925823}">
  <dimension ref="A1:R33"/>
  <sheetViews>
    <sheetView topLeftCell="B5" workbookViewId="0">
      <selection activeCell="R10" sqref="R10"/>
    </sheetView>
  </sheetViews>
  <sheetFormatPr baseColWidth="10" defaultRowHeight="15" x14ac:dyDescent="0.25"/>
  <cols>
    <col min="9" max="9" width="11.5703125" style="34"/>
  </cols>
  <sheetData>
    <row r="1" spans="1:18" ht="18.75" x14ac:dyDescent="0.3">
      <c r="A1" s="31" t="s">
        <v>244</v>
      </c>
      <c r="B1" s="30"/>
      <c r="C1" s="30"/>
      <c r="F1" s="35" t="s">
        <v>246</v>
      </c>
      <c r="G1" s="34"/>
      <c r="H1" s="34"/>
      <c r="J1" s="34"/>
      <c r="K1" s="34"/>
      <c r="O1" s="40" t="s">
        <v>248</v>
      </c>
      <c r="P1" s="39"/>
      <c r="Q1" s="39"/>
    </row>
    <row r="3" spans="1:18" x14ac:dyDescent="0.25">
      <c r="A3" s="30"/>
      <c r="B3" s="32" t="s">
        <v>1</v>
      </c>
      <c r="C3" s="30"/>
      <c r="F3" s="34"/>
      <c r="G3" s="36" t="s">
        <v>1</v>
      </c>
      <c r="H3" s="34"/>
      <c r="J3" s="34"/>
      <c r="K3" s="34"/>
      <c r="O3" s="39"/>
      <c r="P3" s="41" t="s">
        <v>1</v>
      </c>
      <c r="Q3" s="39"/>
    </row>
    <row r="4" spans="1:18" x14ac:dyDescent="0.25">
      <c r="A4" s="30"/>
      <c r="B4" s="32" t="s">
        <v>60</v>
      </c>
      <c r="C4" s="30"/>
      <c r="F4" s="34"/>
      <c r="G4" s="36" t="s">
        <v>60</v>
      </c>
      <c r="H4" s="34"/>
      <c r="J4" s="34"/>
      <c r="K4" s="34"/>
      <c r="O4" s="39"/>
      <c r="P4" s="41" t="s">
        <v>60</v>
      </c>
      <c r="Q4" s="39"/>
    </row>
    <row r="5" spans="1:18" x14ac:dyDescent="0.25">
      <c r="A5" s="30"/>
      <c r="B5" s="32" t="s">
        <v>245</v>
      </c>
      <c r="C5" s="30"/>
      <c r="F5" s="34"/>
      <c r="G5" s="36" t="s">
        <v>229</v>
      </c>
      <c r="H5" s="34"/>
      <c r="J5" s="34"/>
      <c r="K5" s="34"/>
      <c r="O5" s="39"/>
      <c r="P5" s="41" t="s">
        <v>249</v>
      </c>
      <c r="Q5" s="39"/>
    </row>
    <row r="6" spans="1:18" x14ac:dyDescent="0.25">
      <c r="A6" s="30"/>
      <c r="B6" s="32" t="s">
        <v>229</v>
      </c>
      <c r="C6" s="30"/>
      <c r="F6" s="34"/>
      <c r="G6" s="36" t="s">
        <v>4</v>
      </c>
      <c r="H6" s="34"/>
      <c r="J6" s="36" t="s">
        <v>5</v>
      </c>
      <c r="K6" s="34"/>
      <c r="O6" s="39"/>
      <c r="P6" s="41" t="s">
        <v>4</v>
      </c>
      <c r="Q6" s="41" t="s">
        <v>5</v>
      </c>
    </row>
    <row r="7" spans="1:18" x14ac:dyDescent="0.25">
      <c r="A7" s="30"/>
      <c r="B7" s="32" t="s">
        <v>4</v>
      </c>
      <c r="C7" s="32" t="s">
        <v>5</v>
      </c>
      <c r="F7" s="34"/>
      <c r="G7" s="36" t="s">
        <v>2</v>
      </c>
      <c r="H7" s="36" t="s">
        <v>3</v>
      </c>
      <c r="I7" s="36" t="s">
        <v>30</v>
      </c>
      <c r="J7" s="36" t="s">
        <v>2</v>
      </c>
      <c r="K7" s="36" t="s">
        <v>3</v>
      </c>
      <c r="L7" s="36" t="s">
        <v>30</v>
      </c>
      <c r="M7" s="36" t="s">
        <v>247</v>
      </c>
      <c r="O7" s="39"/>
      <c r="P7" s="41" t="s">
        <v>229</v>
      </c>
      <c r="Q7" s="41" t="s">
        <v>229</v>
      </c>
    </row>
    <row r="8" spans="1:18" x14ac:dyDescent="0.25">
      <c r="A8" s="32" t="s">
        <v>7</v>
      </c>
      <c r="B8" s="33">
        <v>3542</v>
      </c>
      <c r="C8" s="33">
        <v>1157</v>
      </c>
      <c r="D8" s="4">
        <f>C8/B8</f>
        <v>0.3266516092603049</v>
      </c>
      <c r="F8" s="36" t="s">
        <v>7</v>
      </c>
      <c r="G8" s="37">
        <v>720</v>
      </c>
      <c r="H8" s="37">
        <v>2353</v>
      </c>
      <c r="I8" s="37">
        <f>SUM(G8:H8)</f>
        <v>3073</v>
      </c>
      <c r="J8" s="37">
        <v>151</v>
      </c>
      <c r="K8" s="37">
        <v>628</v>
      </c>
      <c r="L8" s="37">
        <f>SUM(J8:K8)</f>
        <v>779</v>
      </c>
      <c r="M8" s="25">
        <f>L8/I8</f>
        <v>0.25349821021802799</v>
      </c>
      <c r="O8" s="41" t="s">
        <v>2</v>
      </c>
      <c r="P8" s="42">
        <v>148663</v>
      </c>
      <c r="Q8" s="42">
        <v>32058</v>
      </c>
    </row>
    <row r="9" spans="1:18" x14ac:dyDescent="0.25">
      <c r="A9" s="32" t="s">
        <v>8</v>
      </c>
      <c r="B9" s="33">
        <v>3067</v>
      </c>
      <c r="C9" s="33">
        <v>788</v>
      </c>
      <c r="D9" s="4">
        <f t="shared" ref="D9:D14" si="0">C9/B9</f>
        <v>0.25692859471796542</v>
      </c>
      <c r="F9" s="36" t="s">
        <v>8</v>
      </c>
      <c r="G9" s="37">
        <v>534</v>
      </c>
      <c r="H9" s="37">
        <v>2220</v>
      </c>
      <c r="I9" s="37">
        <f t="shared" ref="I9:I14" si="1">SUM(G9:H9)</f>
        <v>2754</v>
      </c>
      <c r="J9" s="37">
        <v>94</v>
      </c>
      <c r="K9" s="37">
        <v>440</v>
      </c>
      <c r="L9" s="37">
        <f t="shared" ref="L9:L33" si="2">SUM(J9:K9)</f>
        <v>534</v>
      </c>
      <c r="M9" s="25">
        <f t="shared" ref="M9:M33" si="3">L9/I9</f>
        <v>0.19389978213507625</v>
      </c>
      <c r="O9" s="41" t="s">
        <v>3</v>
      </c>
      <c r="P9" s="42">
        <v>536333</v>
      </c>
      <c r="Q9" s="42">
        <v>131768</v>
      </c>
    </row>
    <row r="10" spans="1:18" x14ac:dyDescent="0.25">
      <c r="A10" s="32" t="s">
        <v>9</v>
      </c>
      <c r="B10" s="33">
        <v>6822</v>
      </c>
      <c r="C10" s="33">
        <v>1977</v>
      </c>
      <c r="D10" s="4">
        <f t="shared" si="0"/>
        <v>0.28979771328056286</v>
      </c>
      <c r="F10" s="36" t="s">
        <v>9</v>
      </c>
      <c r="G10" s="37">
        <v>1302</v>
      </c>
      <c r="H10" s="37">
        <v>4741</v>
      </c>
      <c r="I10" s="37">
        <f t="shared" si="1"/>
        <v>6043</v>
      </c>
      <c r="J10" s="37">
        <v>249</v>
      </c>
      <c r="K10" s="37">
        <v>1140</v>
      </c>
      <c r="L10" s="37">
        <f t="shared" si="2"/>
        <v>1389</v>
      </c>
      <c r="M10" s="25">
        <f t="shared" si="3"/>
        <v>0.22985272215786862</v>
      </c>
      <c r="O10" t="s">
        <v>243</v>
      </c>
      <c r="P10" s="24">
        <f>SUM(P8:P9)</f>
        <v>684996</v>
      </c>
      <c r="Q10" s="42">
        <f>SUM(Q8:Q9)</f>
        <v>163826</v>
      </c>
      <c r="R10" s="15">
        <f>Q10/P10</f>
        <v>0.23916344037045473</v>
      </c>
    </row>
    <row r="11" spans="1:18" x14ac:dyDescent="0.25">
      <c r="A11" s="32" t="s">
        <v>10</v>
      </c>
      <c r="B11" s="33">
        <v>9528</v>
      </c>
      <c r="C11" s="33">
        <v>3090</v>
      </c>
      <c r="D11" s="4">
        <f t="shared" si="0"/>
        <v>0.3243073047858942</v>
      </c>
      <c r="F11" s="36" t="s">
        <v>10</v>
      </c>
      <c r="G11" s="37">
        <v>1960</v>
      </c>
      <c r="H11" s="37">
        <v>6578</v>
      </c>
      <c r="I11" s="37">
        <f t="shared" si="1"/>
        <v>8538</v>
      </c>
      <c r="J11" s="37">
        <v>512</v>
      </c>
      <c r="K11" s="37">
        <v>1787</v>
      </c>
      <c r="L11" s="37">
        <f t="shared" si="2"/>
        <v>2299</v>
      </c>
      <c r="M11" s="25">
        <f t="shared" si="3"/>
        <v>0.26926680721480439</v>
      </c>
    </row>
    <row r="12" spans="1:18" x14ac:dyDescent="0.25">
      <c r="A12" s="32" t="s">
        <v>11</v>
      </c>
      <c r="B12" s="33">
        <v>5459</v>
      </c>
      <c r="C12" s="33">
        <v>1763</v>
      </c>
      <c r="D12" s="4">
        <f t="shared" si="0"/>
        <v>0.32295292178054591</v>
      </c>
      <c r="F12" s="36" t="s">
        <v>11</v>
      </c>
      <c r="G12" s="37">
        <v>1044</v>
      </c>
      <c r="H12" s="37">
        <v>3753</v>
      </c>
      <c r="I12" s="37">
        <f t="shared" si="1"/>
        <v>4797</v>
      </c>
      <c r="J12" s="37">
        <v>229</v>
      </c>
      <c r="K12" s="37">
        <v>998</v>
      </c>
      <c r="L12" s="37">
        <f t="shared" si="2"/>
        <v>1227</v>
      </c>
      <c r="M12" s="25">
        <f t="shared" si="3"/>
        <v>0.25578486554096308</v>
      </c>
    </row>
    <row r="13" spans="1:18" x14ac:dyDescent="0.25">
      <c r="A13" s="32" t="s">
        <v>15</v>
      </c>
      <c r="B13" s="33">
        <v>2972</v>
      </c>
      <c r="C13" s="33">
        <v>968</v>
      </c>
      <c r="D13" s="4">
        <f t="shared" si="0"/>
        <v>0.32570659488559894</v>
      </c>
      <c r="F13" s="36" t="s">
        <v>15</v>
      </c>
      <c r="G13" s="37">
        <v>560</v>
      </c>
      <c r="H13" s="37">
        <v>1974</v>
      </c>
      <c r="I13" s="37">
        <f t="shared" si="1"/>
        <v>2534</v>
      </c>
      <c r="J13" s="37">
        <v>120</v>
      </c>
      <c r="K13" s="37">
        <v>497</v>
      </c>
      <c r="L13" s="37">
        <f t="shared" si="2"/>
        <v>617</v>
      </c>
      <c r="M13" s="25">
        <f t="shared" si="3"/>
        <v>0.24348855564325178</v>
      </c>
    </row>
    <row r="14" spans="1:18" s="30" customFormat="1" x14ac:dyDescent="0.25">
      <c r="A14" s="32" t="s">
        <v>83</v>
      </c>
      <c r="B14" s="33">
        <f>SUM(B8:B13)</f>
        <v>31390</v>
      </c>
      <c r="C14" s="33">
        <f>SUM(C8:C13)</f>
        <v>9743</v>
      </c>
      <c r="D14" s="4">
        <f t="shared" si="0"/>
        <v>0.31038547308059894</v>
      </c>
      <c r="F14" s="36" t="s">
        <v>83</v>
      </c>
      <c r="G14" s="20">
        <f>SUM(G8:G13)</f>
        <v>6120</v>
      </c>
      <c r="H14" s="20">
        <f>SUM(H8:H13)</f>
        <v>21619</v>
      </c>
      <c r="I14" s="20">
        <f t="shared" si="1"/>
        <v>27739</v>
      </c>
      <c r="J14" s="20">
        <f>SUM(J8:J13)</f>
        <v>1355</v>
      </c>
      <c r="K14" s="20">
        <f>SUM(K8:K13)</f>
        <v>5490</v>
      </c>
      <c r="L14" s="20">
        <f t="shared" si="2"/>
        <v>6845</v>
      </c>
      <c r="M14" s="25">
        <f t="shared" si="3"/>
        <v>0.24676448321857314</v>
      </c>
    </row>
    <row r="15" spans="1:18" s="30" customFormat="1" x14ac:dyDescent="0.25">
      <c r="A15" s="32"/>
      <c r="B15" s="33"/>
      <c r="C15" s="33"/>
      <c r="D15" s="4"/>
      <c r="F15" s="36"/>
      <c r="G15" s="37"/>
      <c r="H15" s="37"/>
      <c r="I15" s="37"/>
      <c r="J15" s="37"/>
      <c r="K15" s="37"/>
      <c r="M15" s="36"/>
    </row>
    <row r="16" spans="1:18" x14ac:dyDescent="0.25">
      <c r="A16" s="32" t="s">
        <v>12</v>
      </c>
      <c r="B16" s="33">
        <v>4077</v>
      </c>
      <c r="C16" s="33">
        <v>1362</v>
      </c>
      <c r="D16" s="4">
        <f>C16/B16</f>
        <v>0.33406916850625462</v>
      </c>
      <c r="F16" s="36" t="s">
        <v>12</v>
      </c>
      <c r="G16" s="37">
        <v>874</v>
      </c>
      <c r="H16" s="37">
        <v>2691</v>
      </c>
      <c r="I16" s="37">
        <f>SUM(G16:H16)</f>
        <v>3565</v>
      </c>
      <c r="J16" s="37">
        <v>215</v>
      </c>
      <c r="K16" s="37">
        <v>742</v>
      </c>
      <c r="L16" s="37">
        <f t="shared" si="2"/>
        <v>957</v>
      </c>
      <c r="M16" s="25">
        <f t="shared" si="3"/>
        <v>0.26844319775596071</v>
      </c>
    </row>
    <row r="17" spans="1:13" x14ac:dyDescent="0.25">
      <c r="A17" s="32" t="s">
        <v>13</v>
      </c>
      <c r="B17" s="33">
        <v>7212</v>
      </c>
      <c r="C17" s="33">
        <v>2405</v>
      </c>
      <c r="D17" s="4">
        <f t="shared" ref="D17:D33" si="4">C17/B17</f>
        <v>0.33347199112590126</v>
      </c>
      <c r="F17" s="36" t="s">
        <v>13</v>
      </c>
      <c r="G17" s="37">
        <v>1497</v>
      </c>
      <c r="H17" s="37">
        <v>4787</v>
      </c>
      <c r="I17" s="37">
        <f t="shared" ref="I17:I33" si="5">SUM(G17:H17)</f>
        <v>6284</v>
      </c>
      <c r="J17" s="37">
        <v>291</v>
      </c>
      <c r="K17" s="37">
        <v>1381</v>
      </c>
      <c r="L17" s="37">
        <f t="shared" si="2"/>
        <v>1672</v>
      </c>
      <c r="M17" s="25">
        <f t="shared" si="3"/>
        <v>0.26607256524506684</v>
      </c>
    </row>
    <row r="18" spans="1:13" x14ac:dyDescent="0.25">
      <c r="A18" s="32" t="s">
        <v>14</v>
      </c>
      <c r="B18" s="33">
        <v>1318</v>
      </c>
      <c r="C18" s="33">
        <v>394</v>
      </c>
      <c r="D18" s="4">
        <f t="shared" si="4"/>
        <v>0.29893778452200304</v>
      </c>
      <c r="F18" s="36" t="s">
        <v>14</v>
      </c>
      <c r="G18" s="37">
        <v>288</v>
      </c>
      <c r="H18" s="37">
        <v>895</v>
      </c>
      <c r="I18" s="37">
        <f t="shared" si="5"/>
        <v>1183</v>
      </c>
      <c r="J18" s="37">
        <v>74</v>
      </c>
      <c r="K18" s="37">
        <v>231</v>
      </c>
      <c r="L18" s="37">
        <f t="shared" si="2"/>
        <v>305</v>
      </c>
      <c r="M18" s="25">
        <f t="shared" si="3"/>
        <v>0.2578191039729501</v>
      </c>
    </row>
    <row r="19" spans="1:13" x14ac:dyDescent="0.25">
      <c r="A19" s="32" t="s">
        <v>16</v>
      </c>
      <c r="B19" s="33">
        <v>152</v>
      </c>
      <c r="C19" s="33">
        <v>40</v>
      </c>
      <c r="D19" s="4">
        <f t="shared" si="4"/>
        <v>0.26315789473684209</v>
      </c>
      <c r="F19" s="36" t="s">
        <v>16</v>
      </c>
      <c r="G19" s="37">
        <v>29</v>
      </c>
      <c r="H19" s="37">
        <v>98</v>
      </c>
      <c r="I19" s="37">
        <f t="shared" si="5"/>
        <v>127</v>
      </c>
      <c r="J19" s="37">
        <v>4</v>
      </c>
      <c r="K19" s="37">
        <v>21</v>
      </c>
      <c r="L19" s="37">
        <f t="shared" si="2"/>
        <v>25</v>
      </c>
      <c r="M19" s="25">
        <f t="shared" si="3"/>
        <v>0.19685039370078741</v>
      </c>
    </row>
    <row r="20" spans="1:13" x14ac:dyDescent="0.25">
      <c r="A20" s="32" t="s">
        <v>17</v>
      </c>
      <c r="B20" s="33">
        <v>1098</v>
      </c>
      <c r="C20" s="33">
        <v>320</v>
      </c>
      <c r="D20" s="4">
        <f t="shared" si="4"/>
        <v>0.29143897996357016</v>
      </c>
      <c r="F20" s="36" t="s">
        <v>17</v>
      </c>
      <c r="G20" s="37">
        <v>283</v>
      </c>
      <c r="H20" s="37">
        <v>689</v>
      </c>
      <c r="I20" s="37">
        <f t="shared" si="5"/>
        <v>972</v>
      </c>
      <c r="J20" s="37">
        <v>53</v>
      </c>
      <c r="K20" s="37">
        <v>165</v>
      </c>
      <c r="L20" s="37">
        <f t="shared" si="2"/>
        <v>218</v>
      </c>
      <c r="M20" s="25">
        <f t="shared" si="3"/>
        <v>0.22427983539094651</v>
      </c>
    </row>
    <row r="21" spans="1:13" x14ac:dyDescent="0.25">
      <c r="A21" s="32" t="s">
        <v>18</v>
      </c>
      <c r="B21" s="33">
        <v>993</v>
      </c>
      <c r="C21" s="33">
        <v>309</v>
      </c>
      <c r="D21" s="4">
        <f t="shared" si="4"/>
        <v>0.31117824773413899</v>
      </c>
      <c r="F21" s="36" t="s">
        <v>18</v>
      </c>
      <c r="G21" s="37">
        <v>200</v>
      </c>
      <c r="H21" s="37">
        <v>640</v>
      </c>
      <c r="I21" s="37">
        <f t="shared" si="5"/>
        <v>840</v>
      </c>
      <c r="J21" s="37">
        <v>35</v>
      </c>
      <c r="K21" s="37">
        <v>158</v>
      </c>
      <c r="L21" s="37">
        <f t="shared" si="2"/>
        <v>193</v>
      </c>
      <c r="M21" s="25">
        <f t="shared" si="3"/>
        <v>0.22976190476190475</v>
      </c>
    </row>
    <row r="22" spans="1:13" x14ac:dyDescent="0.25">
      <c r="A22" s="32" t="s">
        <v>19</v>
      </c>
      <c r="B22" s="33">
        <v>339</v>
      </c>
      <c r="C22" s="33">
        <v>100</v>
      </c>
      <c r="D22" s="4">
        <f t="shared" si="4"/>
        <v>0.29498525073746312</v>
      </c>
      <c r="F22" s="36" t="s">
        <v>19</v>
      </c>
      <c r="G22" s="37">
        <v>84</v>
      </c>
      <c r="H22" s="37">
        <v>212</v>
      </c>
      <c r="I22" s="37">
        <f t="shared" si="5"/>
        <v>296</v>
      </c>
      <c r="J22" s="37">
        <v>10</v>
      </c>
      <c r="K22" s="37">
        <v>57</v>
      </c>
      <c r="L22" s="37">
        <f t="shared" si="2"/>
        <v>67</v>
      </c>
      <c r="M22" s="25">
        <f t="shared" si="3"/>
        <v>0.22635135135135134</v>
      </c>
    </row>
    <row r="23" spans="1:13" x14ac:dyDescent="0.25">
      <c r="A23" s="32" t="s">
        <v>20</v>
      </c>
      <c r="B23" s="33">
        <v>669</v>
      </c>
      <c r="C23" s="33">
        <v>211</v>
      </c>
      <c r="D23" s="4">
        <f t="shared" si="4"/>
        <v>0.31539611360239161</v>
      </c>
      <c r="F23" s="36" t="s">
        <v>20</v>
      </c>
      <c r="G23" s="37">
        <v>157</v>
      </c>
      <c r="H23" s="37">
        <v>441</v>
      </c>
      <c r="I23" s="37">
        <f t="shared" si="5"/>
        <v>598</v>
      </c>
      <c r="J23" s="37">
        <v>36</v>
      </c>
      <c r="K23" s="37">
        <v>125</v>
      </c>
      <c r="L23" s="37">
        <f t="shared" si="2"/>
        <v>161</v>
      </c>
      <c r="M23" s="25">
        <f t="shared" si="3"/>
        <v>0.26923076923076922</v>
      </c>
    </row>
    <row r="24" spans="1:13" x14ac:dyDescent="0.25">
      <c r="A24" s="32" t="s">
        <v>21</v>
      </c>
      <c r="B24" s="33">
        <v>1321</v>
      </c>
      <c r="C24" s="33">
        <v>455</v>
      </c>
      <c r="D24" s="4">
        <f t="shared" si="4"/>
        <v>0.34443603330809991</v>
      </c>
      <c r="F24" s="36" t="s">
        <v>21</v>
      </c>
      <c r="G24" s="37">
        <v>478</v>
      </c>
      <c r="H24" s="37">
        <v>744</v>
      </c>
      <c r="I24" s="37">
        <f t="shared" si="5"/>
        <v>1222</v>
      </c>
      <c r="J24" s="37">
        <v>156</v>
      </c>
      <c r="K24" s="37">
        <v>218</v>
      </c>
      <c r="L24" s="37">
        <f t="shared" si="2"/>
        <v>374</v>
      </c>
      <c r="M24" s="25">
        <f t="shared" si="3"/>
        <v>0.30605564648117839</v>
      </c>
    </row>
    <row r="25" spans="1:13" x14ac:dyDescent="0.25">
      <c r="A25" s="32" t="s">
        <v>22</v>
      </c>
      <c r="B25" s="33">
        <v>574</v>
      </c>
      <c r="C25" s="33">
        <v>160</v>
      </c>
      <c r="D25" s="4">
        <f t="shared" si="4"/>
        <v>0.27874564459930312</v>
      </c>
      <c r="F25" s="36" t="s">
        <v>22</v>
      </c>
      <c r="G25" s="37">
        <v>87</v>
      </c>
      <c r="H25" s="37">
        <v>408</v>
      </c>
      <c r="I25" s="37">
        <f t="shared" si="5"/>
        <v>495</v>
      </c>
      <c r="J25" s="37">
        <v>14</v>
      </c>
      <c r="K25" s="37">
        <v>95</v>
      </c>
      <c r="L25" s="37">
        <f t="shared" si="2"/>
        <v>109</v>
      </c>
      <c r="M25" s="25">
        <f t="shared" si="3"/>
        <v>0.2202020202020202</v>
      </c>
    </row>
    <row r="26" spans="1:13" x14ac:dyDescent="0.25">
      <c r="A26" s="32" t="s">
        <v>23</v>
      </c>
      <c r="B26" s="33">
        <v>98</v>
      </c>
      <c r="C26" s="33">
        <v>25</v>
      </c>
      <c r="D26" s="4">
        <f t="shared" si="4"/>
        <v>0.25510204081632654</v>
      </c>
      <c r="F26" s="36" t="s">
        <v>23</v>
      </c>
      <c r="G26" s="37">
        <v>31</v>
      </c>
      <c r="H26" s="37">
        <v>57</v>
      </c>
      <c r="I26" s="37">
        <f t="shared" si="5"/>
        <v>88</v>
      </c>
      <c r="J26" s="37">
        <v>6</v>
      </c>
      <c r="K26" s="37">
        <v>12</v>
      </c>
      <c r="L26" s="37">
        <f t="shared" si="2"/>
        <v>18</v>
      </c>
      <c r="M26" s="25">
        <f t="shared" si="3"/>
        <v>0.20454545454545456</v>
      </c>
    </row>
    <row r="27" spans="1:13" x14ac:dyDescent="0.25">
      <c r="A27" s="32" t="s">
        <v>24</v>
      </c>
      <c r="B27" s="33">
        <v>240</v>
      </c>
      <c r="C27" s="33">
        <v>59</v>
      </c>
      <c r="D27" s="4">
        <f t="shared" si="4"/>
        <v>0.24583333333333332</v>
      </c>
      <c r="F27" s="36" t="s">
        <v>24</v>
      </c>
      <c r="G27" s="37">
        <v>55</v>
      </c>
      <c r="H27" s="37">
        <v>159</v>
      </c>
      <c r="I27" s="37">
        <f t="shared" si="5"/>
        <v>214</v>
      </c>
      <c r="J27" s="37">
        <v>10</v>
      </c>
      <c r="K27" s="37">
        <v>29</v>
      </c>
      <c r="L27" s="37">
        <f t="shared" si="2"/>
        <v>39</v>
      </c>
      <c r="M27" s="25">
        <f t="shared" si="3"/>
        <v>0.1822429906542056</v>
      </c>
    </row>
    <row r="28" spans="1:13" x14ac:dyDescent="0.25">
      <c r="A28" s="32" t="s">
        <v>25</v>
      </c>
      <c r="B28" s="33">
        <v>189</v>
      </c>
      <c r="C28" s="33">
        <v>50</v>
      </c>
      <c r="D28" s="4">
        <f t="shared" si="4"/>
        <v>0.26455026455026454</v>
      </c>
      <c r="F28" s="36" t="s">
        <v>25</v>
      </c>
      <c r="G28" s="37">
        <v>22</v>
      </c>
      <c r="H28" s="37">
        <v>132</v>
      </c>
      <c r="I28" s="37">
        <f t="shared" si="5"/>
        <v>154</v>
      </c>
      <c r="J28" s="37">
        <v>3</v>
      </c>
      <c r="K28" s="37">
        <v>28</v>
      </c>
      <c r="L28" s="37">
        <f t="shared" si="2"/>
        <v>31</v>
      </c>
      <c r="M28" s="25">
        <f t="shared" si="3"/>
        <v>0.20129870129870131</v>
      </c>
    </row>
    <row r="29" spans="1:13" x14ac:dyDescent="0.25">
      <c r="A29" s="32" t="s">
        <v>26</v>
      </c>
      <c r="B29" s="33">
        <v>129</v>
      </c>
      <c r="C29" s="33">
        <v>36</v>
      </c>
      <c r="D29" s="4">
        <f t="shared" si="4"/>
        <v>0.27906976744186046</v>
      </c>
      <c r="F29" s="36" t="s">
        <v>26</v>
      </c>
      <c r="G29" s="37">
        <v>24</v>
      </c>
      <c r="H29" s="37">
        <v>81</v>
      </c>
      <c r="I29" s="37">
        <f t="shared" si="5"/>
        <v>105</v>
      </c>
      <c r="J29" s="37">
        <v>5</v>
      </c>
      <c r="K29" s="37">
        <v>14</v>
      </c>
      <c r="L29" s="37">
        <f t="shared" si="2"/>
        <v>19</v>
      </c>
      <c r="M29" s="25">
        <f t="shared" si="3"/>
        <v>0.18095238095238095</v>
      </c>
    </row>
    <row r="30" spans="1:13" x14ac:dyDescent="0.25">
      <c r="A30" s="32" t="s">
        <v>27</v>
      </c>
      <c r="B30" s="33">
        <v>92</v>
      </c>
      <c r="C30" s="33">
        <v>29</v>
      </c>
      <c r="D30" s="4">
        <f t="shared" si="4"/>
        <v>0.31521739130434784</v>
      </c>
      <c r="F30" s="36" t="s">
        <v>27</v>
      </c>
      <c r="G30" s="37">
        <v>9</v>
      </c>
      <c r="H30" s="37">
        <v>59</v>
      </c>
      <c r="I30" s="37">
        <f t="shared" si="5"/>
        <v>68</v>
      </c>
      <c r="J30" s="37">
        <v>3</v>
      </c>
      <c r="K30" s="37">
        <v>12</v>
      </c>
      <c r="L30" s="37">
        <f t="shared" si="2"/>
        <v>15</v>
      </c>
      <c r="M30" s="25">
        <f t="shared" si="3"/>
        <v>0.22058823529411764</v>
      </c>
    </row>
    <row r="31" spans="1:13" x14ac:dyDescent="0.25">
      <c r="A31" s="32" t="s">
        <v>28</v>
      </c>
      <c r="B31" s="33">
        <v>160</v>
      </c>
      <c r="C31" s="33">
        <v>44</v>
      </c>
      <c r="D31" s="4">
        <f t="shared" si="4"/>
        <v>0.27500000000000002</v>
      </c>
      <c r="F31" s="36" t="s">
        <v>28</v>
      </c>
      <c r="G31" s="37">
        <v>28</v>
      </c>
      <c r="H31" s="37">
        <v>103</v>
      </c>
      <c r="I31" s="37">
        <f t="shared" si="5"/>
        <v>131</v>
      </c>
      <c r="J31" s="37">
        <v>6</v>
      </c>
      <c r="K31" s="37">
        <v>23</v>
      </c>
      <c r="L31" s="37">
        <f t="shared" si="2"/>
        <v>29</v>
      </c>
      <c r="M31" s="25">
        <f t="shared" si="3"/>
        <v>0.22137404580152673</v>
      </c>
    </row>
    <row r="32" spans="1:13" x14ac:dyDescent="0.25">
      <c r="A32" s="32" t="s">
        <v>29</v>
      </c>
      <c r="B32" s="33">
        <v>325</v>
      </c>
      <c r="C32" s="33">
        <v>72</v>
      </c>
      <c r="D32" s="4">
        <f t="shared" si="4"/>
        <v>0.22153846153846155</v>
      </c>
      <c r="F32" s="36" t="s">
        <v>29</v>
      </c>
      <c r="G32" s="37">
        <v>67</v>
      </c>
      <c r="H32" s="37">
        <v>226</v>
      </c>
      <c r="I32" s="37">
        <f t="shared" si="5"/>
        <v>293</v>
      </c>
      <c r="J32" s="37">
        <v>15</v>
      </c>
      <c r="K32" s="37">
        <v>30</v>
      </c>
      <c r="L32" s="37">
        <f t="shared" si="2"/>
        <v>45</v>
      </c>
      <c r="M32" s="25">
        <f t="shared" si="3"/>
        <v>0.15358361774744028</v>
      </c>
    </row>
    <row r="33" spans="1:13" x14ac:dyDescent="0.25">
      <c r="A33" s="32" t="s">
        <v>84</v>
      </c>
      <c r="B33" s="24">
        <f>SUM(B16:B32)</f>
        <v>18986</v>
      </c>
      <c r="C33" s="33">
        <f>SUM(C16:C32)</f>
        <v>6071</v>
      </c>
      <c r="D33" s="4">
        <f t="shared" si="4"/>
        <v>0.31976192984304225</v>
      </c>
      <c r="F33" s="36" t="s">
        <v>84</v>
      </c>
      <c r="G33" s="20">
        <f>SUM(G16:G32)</f>
        <v>4213</v>
      </c>
      <c r="H33" s="20">
        <f>SUM(H16:H32)</f>
        <v>12422</v>
      </c>
      <c r="I33" s="20">
        <f t="shared" si="5"/>
        <v>16635</v>
      </c>
      <c r="J33" s="20">
        <f>SUM(J16:J32)</f>
        <v>936</v>
      </c>
      <c r="K33" s="20">
        <f>SUM(K16:K32)</f>
        <v>3341</v>
      </c>
      <c r="L33" s="20">
        <f t="shared" si="2"/>
        <v>4277</v>
      </c>
      <c r="M33" s="25">
        <f t="shared" si="3"/>
        <v>0.25710850616170722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32E3E-EF17-4407-B101-027210CDE237}">
  <dimension ref="A1:N24"/>
  <sheetViews>
    <sheetView topLeftCell="A3" workbookViewId="0">
      <selection activeCell="A33" sqref="A33:XFD33"/>
    </sheetView>
  </sheetViews>
  <sheetFormatPr baseColWidth="10" defaultColWidth="16.28515625" defaultRowHeight="15" x14ac:dyDescent="0.25"/>
  <sheetData>
    <row r="1" spans="1:14" ht="18.75" x14ac:dyDescent="0.3">
      <c r="A1" s="1" t="s">
        <v>0</v>
      </c>
    </row>
    <row r="3" spans="1:14" x14ac:dyDescent="0.25">
      <c r="B3" s="45" t="s">
        <v>1</v>
      </c>
      <c r="C3" s="44"/>
    </row>
    <row r="4" spans="1:14" x14ac:dyDescent="0.25">
      <c r="B4" s="45" t="s">
        <v>60</v>
      </c>
      <c r="C4" s="44"/>
    </row>
    <row r="5" spans="1:14" x14ac:dyDescent="0.25">
      <c r="B5" s="45" t="s">
        <v>2</v>
      </c>
      <c r="C5" s="44"/>
      <c r="G5" s="45" t="s">
        <v>3</v>
      </c>
      <c r="H5" s="44"/>
      <c r="L5" s="2" t="s">
        <v>30</v>
      </c>
    </row>
    <row r="6" spans="1:14" x14ac:dyDescent="0.25">
      <c r="B6" s="45" t="s">
        <v>4</v>
      </c>
      <c r="C6" s="45" t="s">
        <v>5</v>
      </c>
      <c r="D6" s="2" t="s">
        <v>31</v>
      </c>
      <c r="E6" s="2"/>
      <c r="F6" s="2"/>
      <c r="G6" s="45" t="s">
        <v>4</v>
      </c>
      <c r="H6" s="45" t="s">
        <v>5</v>
      </c>
      <c r="K6" s="2"/>
      <c r="L6" s="2" t="s">
        <v>4</v>
      </c>
      <c r="M6" s="2" t="s">
        <v>5</v>
      </c>
    </row>
    <row r="7" spans="1:14" x14ac:dyDescent="0.25">
      <c r="A7" s="2" t="s">
        <v>12</v>
      </c>
      <c r="B7" s="46">
        <v>6501</v>
      </c>
      <c r="C7" s="46">
        <v>728</v>
      </c>
      <c r="D7" s="4">
        <f t="shared" ref="D7:D24" si="0">C7/B7</f>
        <v>0.11198277188124904</v>
      </c>
      <c r="E7" s="3"/>
      <c r="F7" s="2" t="s">
        <v>12</v>
      </c>
      <c r="G7" s="46">
        <v>15420</v>
      </c>
      <c r="H7" s="46">
        <v>2896</v>
      </c>
      <c r="I7" s="4">
        <f t="shared" ref="I7:I24" si="1">H7/G7</f>
        <v>0.18780804150453956</v>
      </c>
      <c r="K7" s="2" t="s">
        <v>12</v>
      </c>
      <c r="L7" s="3">
        <f t="shared" ref="L7:L23" si="2">SUM(G7,B7)</f>
        <v>21921</v>
      </c>
      <c r="M7" s="3">
        <f t="shared" ref="M7:M23" si="3">SUM(H7,C7)</f>
        <v>3624</v>
      </c>
      <c r="N7" s="4">
        <f t="shared" ref="N7:N24" si="4">M7/L7</f>
        <v>0.16532092514027644</v>
      </c>
    </row>
    <row r="8" spans="1:14" x14ac:dyDescent="0.25">
      <c r="A8" s="2" t="s">
        <v>13</v>
      </c>
      <c r="B8" s="46">
        <v>9572</v>
      </c>
      <c r="C8" s="46">
        <v>1085</v>
      </c>
      <c r="D8" s="4">
        <f t="shared" si="0"/>
        <v>0.11335144170497284</v>
      </c>
      <c r="E8" s="3"/>
      <c r="F8" s="2" t="s">
        <v>13</v>
      </c>
      <c r="G8" s="46">
        <v>23382</v>
      </c>
      <c r="H8" s="46">
        <v>4521</v>
      </c>
      <c r="I8" s="4">
        <f t="shared" si="1"/>
        <v>0.19335386194508597</v>
      </c>
      <c r="K8" s="2" t="s">
        <v>13</v>
      </c>
      <c r="L8" s="3">
        <f t="shared" si="2"/>
        <v>32954</v>
      </c>
      <c r="M8" s="3">
        <f t="shared" si="3"/>
        <v>5606</v>
      </c>
      <c r="N8" s="4">
        <f t="shared" si="4"/>
        <v>0.17011591916004126</v>
      </c>
    </row>
    <row r="9" spans="1:14" x14ac:dyDescent="0.25">
      <c r="A9" s="2" t="s">
        <v>14</v>
      </c>
      <c r="B9" s="46">
        <v>2209</v>
      </c>
      <c r="C9" s="46">
        <v>232</v>
      </c>
      <c r="D9" s="4">
        <f t="shared" si="0"/>
        <v>0.10502489814395655</v>
      </c>
      <c r="E9" s="3"/>
      <c r="F9" s="2" t="s">
        <v>14</v>
      </c>
      <c r="G9" s="46">
        <v>5317</v>
      </c>
      <c r="H9" s="46">
        <v>1100</v>
      </c>
      <c r="I9" s="4">
        <f t="shared" si="1"/>
        <v>0.20688358096671056</v>
      </c>
      <c r="K9" s="2" t="s">
        <v>14</v>
      </c>
      <c r="L9" s="3">
        <f t="shared" si="2"/>
        <v>7526</v>
      </c>
      <c r="M9" s="3">
        <f t="shared" si="3"/>
        <v>1332</v>
      </c>
      <c r="N9" s="4">
        <f t="shared" si="4"/>
        <v>0.17698644698378954</v>
      </c>
    </row>
    <row r="10" spans="1:14" x14ac:dyDescent="0.25">
      <c r="A10" s="2" t="s">
        <v>16</v>
      </c>
      <c r="B10" s="46">
        <v>360</v>
      </c>
      <c r="C10" s="46">
        <v>32</v>
      </c>
      <c r="D10" s="4">
        <f t="shared" si="0"/>
        <v>8.8888888888888892E-2</v>
      </c>
      <c r="E10" s="3"/>
      <c r="F10" s="2" t="s">
        <v>16</v>
      </c>
      <c r="G10" s="46">
        <v>978</v>
      </c>
      <c r="H10" s="46">
        <v>143</v>
      </c>
      <c r="I10" s="4">
        <f t="shared" si="1"/>
        <v>0.14621676891615543</v>
      </c>
      <c r="K10" s="2" t="s">
        <v>16</v>
      </c>
      <c r="L10" s="3">
        <f t="shared" si="2"/>
        <v>1338</v>
      </c>
      <c r="M10" s="3">
        <f t="shared" si="3"/>
        <v>175</v>
      </c>
      <c r="N10" s="4">
        <f t="shared" si="4"/>
        <v>0.13079222720478326</v>
      </c>
    </row>
    <row r="11" spans="1:14" x14ac:dyDescent="0.25">
      <c r="A11" s="2" t="s">
        <v>17</v>
      </c>
      <c r="B11" s="46">
        <v>2401</v>
      </c>
      <c r="C11" s="46">
        <v>241</v>
      </c>
      <c r="D11" s="4">
        <f t="shared" si="0"/>
        <v>0.10037484381507705</v>
      </c>
      <c r="E11" s="3"/>
      <c r="F11" s="2" t="s">
        <v>17</v>
      </c>
      <c r="G11" s="46">
        <v>5702</v>
      </c>
      <c r="H11" s="46">
        <v>1049</v>
      </c>
      <c r="I11" s="4">
        <f t="shared" si="1"/>
        <v>0.18397053665380569</v>
      </c>
      <c r="K11" s="2" t="s">
        <v>17</v>
      </c>
      <c r="L11" s="3">
        <f t="shared" si="2"/>
        <v>8103</v>
      </c>
      <c r="M11" s="3">
        <f t="shared" si="3"/>
        <v>1290</v>
      </c>
      <c r="N11" s="4">
        <f t="shared" si="4"/>
        <v>0.15920029618659756</v>
      </c>
    </row>
    <row r="12" spans="1:14" x14ac:dyDescent="0.25">
      <c r="A12" s="2" t="s">
        <v>18</v>
      </c>
      <c r="B12" s="46">
        <v>1540</v>
      </c>
      <c r="C12" s="46">
        <v>167</v>
      </c>
      <c r="D12" s="4">
        <f t="shared" si="0"/>
        <v>0.10844155844155844</v>
      </c>
      <c r="E12" s="3"/>
      <c r="F12" s="2" t="s">
        <v>18</v>
      </c>
      <c r="G12" s="46">
        <v>4194</v>
      </c>
      <c r="H12" s="46">
        <v>856</v>
      </c>
      <c r="I12" s="4">
        <f t="shared" si="1"/>
        <v>0.20410109680495947</v>
      </c>
      <c r="K12" s="2" t="s">
        <v>18</v>
      </c>
      <c r="L12" s="3">
        <f t="shared" si="2"/>
        <v>5734</v>
      </c>
      <c r="M12" s="3">
        <f t="shared" si="3"/>
        <v>1023</v>
      </c>
      <c r="N12" s="4">
        <f t="shared" si="4"/>
        <v>0.17840948726892222</v>
      </c>
    </row>
    <row r="13" spans="1:14" x14ac:dyDescent="0.25">
      <c r="A13" s="2" t="s">
        <v>19</v>
      </c>
      <c r="B13" s="46">
        <v>696</v>
      </c>
      <c r="C13" s="46">
        <v>55</v>
      </c>
      <c r="D13" s="4">
        <f t="shared" si="0"/>
        <v>7.9022988505747127E-2</v>
      </c>
      <c r="E13" s="3"/>
      <c r="F13" s="2" t="s">
        <v>19</v>
      </c>
      <c r="G13" s="46">
        <v>1661</v>
      </c>
      <c r="H13" s="46">
        <v>334</v>
      </c>
      <c r="I13" s="4">
        <f t="shared" si="1"/>
        <v>0.20108368452739314</v>
      </c>
      <c r="K13" s="2" t="s">
        <v>19</v>
      </c>
      <c r="L13" s="3">
        <f t="shared" si="2"/>
        <v>2357</v>
      </c>
      <c r="M13" s="3">
        <f t="shared" si="3"/>
        <v>389</v>
      </c>
      <c r="N13" s="4">
        <f t="shared" si="4"/>
        <v>0.16504030547305898</v>
      </c>
    </row>
    <row r="14" spans="1:14" x14ac:dyDescent="0.25">
      <c r="A14" s="2" t="s">
        <v>20</v>
      </c>
      <c r="B14" s="46">
        <v>1094</v>
      </c>
      <c r="C14" s="46">
        <v>111</v>
      </c>
      <c r="D14" s="4">
        <f t="shared" si="0"/>
        <v>0.10146252285191956</v>
      </c>
      <c r="E14" s="3"/>
      <c r="F14" s="2" t="s">
        <v>20</v>
      </c>
      <c r="G14" s="46">
        <v>2604</v>
      </c>
      <c r="H14" s="46">
        <v>526</v>
      </c>
      <c r="I14" s="4">
        <f t="shared" si="1"/>
        <v>0.20199692780337941</v>
      </c>
      <c r="K14" s="2" t="s">
        <v>20</v>
      </c>
      <c r="L14" s="3">
        <f t="shared" si="2"/>
        <v>3698</v>
      </c>
      <c r="M14" s="3">
        <f t="shared" si="3"/>
        <v>637</v>
      </c>
      <c r="N14" s="4">
        <f t="shared" si="4"/>
        <v>0.17225527312060573</v>
      </c>
    </row>
    <row r="15" spans="1:14" x14ac:dyDescent="0.25">
      <c r="A15" s="2" t="s">
        <v>21</v>
      </c>
      <c r="B15" s="46">
        <v>2153</v>
      </c>
      <c r="C15" s="46">
        <v>282</v>
      </c>
      <c r="D15" s="4">
        <f t="shared" si="0"/>
        <v>0.13098002786809104</v>
      </c>
      <c r="E15" s="3"/>
      <c r="F15" s="2" t="s">
        <v>21</v>
      </c>
      <c r="G15" s="46">
        <v>4158</v>
      </c>
      <c r="H15" s="46">
        <v>797</v>
      </c>
      <c r="I15" s="4">
        <f t="shared" si="1"/>
        <v>0.19167869167869167</v>
      </c>
      <c r="K15" s="2" t="s">
        <v>21</v>
      </c>
      <c r="L15" s="3">
        <f t="shared" si="2"/>
        <v>6311</v>
      </c>
      <c r="M15" s="3">
        <f t="shared" si="3"/>
        <v>1079</v>
      </c>
      <c r="N15" s="4">
        <f t="shared" si="4"/>
        <v>0.17097131991760417</v>
      </c>
    </row>
    <row r="16" spans="1:14" x14ac:dyDescent="0.25">
      <c r="A16" s="2" t="s">
        <v>22</v>
      </c>
      <c r="B16" s="46">
        <v>860</v>
      </c>
      <c r="C16" s="46">
        <v>69</v>
      </c>
      <c r="D16" s="4">
        <f t="shared" si="0"/>
        <v>8.0232558139534879E-2</v>
      </c>
      <c r="E16" s="3"/>
      <c r="F16" s="2" t="s">
        <v>22</v>
      </c>
      <c r="G16" s="46">
        <v>2254</v>
      </c>
      <c r="H16" s="46">
        <v>384</v>
      </c>
      <c r="I16" s="4">
        <f t="shared" si="1"/>
        <v>0.17036379769299023</v>
      </c>
      <c r="K16" s="2" t="s">
        <v>22</v>
      </c>
      <c r="L16" s="3">
        <f t="shared" si="2"/>
        <v>3114</v>
      </c>
      <c r="M16" s="3">
        <f t="shared" si="3"/>
        <v>453</v>
      </c>
      <c r="N16" s="4">
        <f t="shared" si="4"/>
        <v>0.14547206165703275</v>
      </c>
    </row>
    <row r="17" spans="1:14" x14ac:dyDescent="0.25">
      <c r="A17" s="2" t="s">
        <v>23</v>
      </c>
      <c r="B17" s="46">
        <v>270</v>
      </c>
      <c r="C17" s="46">
        <v>19</v>
      </c>
      <c r="D17" s="4">
        <f t="shared" si="0"/>
        <v>7.0370370370370375E-2</v>
      </c>
      <c r="E17" s="3"/>
      <c r="F17" s="2" t="s">
        <v>23</v>
      </c>
      <c r="G17" s="46">
        <v>580</v>
      </c>
      <c r="H17" s="46">
        <v>112</v>
      </c>
      <c r="I17" s="4">
        <f t="shared" si="1"/>
        <v>0.19310344827586207</v>
      </c>
      <c r="K17" s="2" t="s">
        <v>23</v>
      </c>
      <c r="L17" s="3">
        <f t="shared" si="2"/>
        <v>850</v>
      </c>
      <c r="M17" s="3">
        <f t="shared" si="3"/>
        <v>131</v>
      </c>
      <c r="N17" s="4">
        <f t="shared" si="4"/>
        <v>0.15411764705882353</v>
      </c>
    </row>
    <row r="18" spans="1:14" x14ac:dyDescent="0.25">
      <c r="A18" s="2" t="s">
        <v>24</v>
      </c>
      <c r="B18" s="46">
        <v>464</v>
      </c>
      <c r="C18" s="46">
        <v>34</v>
      </c>
      <c r="D18" s="4">
        <f t="shared" si="0"/>
        <v>7.3275862068965511E-2</v>
      </c>
      <c r="E18" s="3"/>
      <c r="F18" s="2" t="s">
        <v>24</v>
      </c>
      <c r="G18" s="46">
        <v>1141</v>
      </c>
      <c r="H18" s="46">
        <v>184</v>
      </c>
      <c r="I18" s="4">
        <f t="shared" si="1"/>
        <v>0.16126205083260298</v>
      </c>
      <c r="K18" s="2" t="s">
        <v>24</v>
      </c>
      <c r="L18" s="3">
        <f t="shared" si="2"/>
        <v>1605</v>
      </c>
      <c r="M18" s="3">
        <f t="shared" si="3"/>
        <v>218</v>
      </c>
      <c r="N18" s="4">
        <f t="shared" si="4"/>
        <v>0.13582554517133957</v>
      </c>
    </row>
    <row r="19" spans="1:14" x14ac:dyDescent="0.25">
      <c r="A19" s="2" t="s">
        <v>25</v>
      </c>
      <c r="B19" s="46">
        <v>366</v>
      </c>
      <c r="C19" s="46">
        <v>30</v>
      </c>
      <c r="D19" s="4">
        <f t="shared" si="0"/>
        <v>8.1967213114754092E-2</v>
      </c>
      <c r="E19" s="3"/>
      <c r="F19" s="2" t="s">
        <v>25</v>
      </c>
      <c r="G19" s="46">
        <v>1044</v>
      </c>
      <c r="H19" s="46">
        <v>179</v>
      </c>
      <c r="I19" s="4">
        <f t="shared" si="1"/>
        <v>0.17145593869731801</v>
      </c>
      <c r="K19" s="2" t="s">
        <v>25</v>
      </c>
      <c r="L19" s="3">
        <f t="shared" si="2"/>
        <v>1410</v>
      </c>
      <c r="M19" s="3">
        <f t="shared" si="3"/>
        <v>209</v>
      </c>
      <c r="N19" s="4">
        <f t="shared" si="4"/>
        <v>0.14822695035460992</v>
      </c>
    </row>
    <row r="20" spans="1:14" x14ac:dyDescent="0.25">
      <c r="A20" s="2" t="s">
        <v>26</v>
      </c>
      <c r="B20" s="46">
        <v>185</v>
      </c>
      <c r="C20" s="46">
        <v>23</v>
      </c>
      <c r="D20" s="4">
        <f t="shared" si="0"/>
        <v>0.12432432432432433</v>
      </c>
      <c r="E20" s="3"/>
      <c r="F20" s="2" t="s">
        <v>26</v>
      </c>
      <c r="G20" s="46">
        <v>560</v>
      </c>
      <c r="H20" s="46">
        <v>84</v>
      </c>
      <c r="I20" s="4">
        <f t="shared" si="1"/>
        <v>0.15</v>
      </c>
      <c r="K20" s="2" t="s">
        <v>26</v>
      </c>
      <c r="L20" s="3">
        <f t="shared" si="2"/>
        <v>745</v>
      </c>
      <c r="M20" s="3">
        <f t="shared" si="3"/>
        <v>107</v>
      </c>
      <c r="N20" s="4">
        <f t="shared" si="4"/>
        <v>0.1436241610738255</v>
      </c>
    </row>
    <row r="21" spans="1:14" x14ac:dyDescent="0.25">
      <c r="A21" s="2" t="s">
        <v>27</v>
      </c>
      <c r="B21" s="46">
        <v>198</v>
      </c>
      <c r="C21" s="46">
        <v>6</v>
      </c>
      <c r="D21" s="4">
        <f t="shared" si="0"/>
        <v>3.0303030303030304E-2</v>
      </c>
      <c r="E21" s="3"/>
      <c r="F21" s="2" t="s">
        <v>27</v>
      </c>
      <c r="G21" s="46">
        <v>467</v>
      </c>
      <c r="H21" s="46">
        <v>66</v>
      </c>
      <c r="I21" s="4">
        <f t="shared" si="1"/>
        <v>0.14132762312633834</v>
      </c>
      <c r="K21" s="2" t="s">
        <v>27</v>
      </c>
      <c r="L21" s="3">
        <f t="shared" si="2"/>
        <v>665</v>
      </c>
      <c r="M21" s="3">
        <f t="shared" si="3"/>
        <v>72</v>
      </c>
      <c r="N21" s="4">
        <f t="shared" si="4"/>
        <v>0.10827067669172932</v>
      </c>
    </row>
    <row r="22" spans="1:14" x14ac:dyDescent="0.25">
      <c r="A22" s="2" t="s">
        <v>28</v>
      </c>
      <c r="B22" s="46">
        <v>345</v>
      </c>
      <c r="C22" s="46">
        <v>20</v>
      </c>
      <c r="D22" s="4">
        <f t="shared" si="0"/>
        <v>5.7971014492753624E-2</v>
      </c>
      <c r="E22" s="3"/>
      <c r="F22" s="2" t="s">
        <v>28</v>
      </c>
      <c r="G22" s="46">
        <v>855</v>
      </c>
      <c r="H22" s="46">
        <v>127</v>
      </c>
      <c r="I22" s="4">
        <f t="shared" si="1"/>
        <v>0.14853801169590644</v>
      </c>
      <c r="K22" s="2" t="s">
        <v>28</v>
      </c>
      <c r="L22" s="3">
        <f t="shared" si="2"/>
        <v>1200</v>
      </c>
      <c r="M22" s="3">
        <f t="shared" si="3"/>
        <v>147</v>
      </c>
      <c r="N22" s="4">
        <f t="shared" si="4"/>
        <v>0.1225</v>
      </c>
    </row>
    <row r="23" spans="1:14" x14ac:dyDescent="0.25">
      <c r="A23" s="2" t="s">
        <v>29</v>
      </c>
      <c r="B23" s="46">
        <v>651</v>
      </c>
      <c r="C23" s="46">
        <v>37</v>
      </c>
      <c r="D23" s="4">
        <f t="shared" si="0"/>
        <v>5.683563748079877E-2</v>
      </c>
      <c r="E23" s="3"/>
      <c r="F23" s="2" t="s">
        <v>29</v>
      </c>
      <c r="G23" s="46">
        <v>1496</v>
      </c>
      <c r="H23" s="46">
        <v>172</v>
      </c>
      <c r="I23" s="4">
        <f t="shared" si="1"/>
        <v>0.11497326203208556</v>
      </c>
      <c r="K23" s="2" t="s">
        <v>29</v>
      </c>
      <c r="L23" s="3">
        <f t="shared" si="2"/>
        <v>2147</v>
      </c>
      <c r="M23" s="3">
        <f t="shared" si="3"/>
        <v>209</v>
      </c>
      <c r="N23" s="4">
        <f t="shared" si="4"/>
        <v>9.7345132743362831E-2</v>
      </c>
    </row>
    <row r="24" spans="1:14" x14ac:dyDescent="0.25">
      <c r="A24" s="2" t="s">
        <v>32</v>
      </c>
      <c r="B24" s="3">
        <f>SUM(B7:B23)</f>
        <v>29865</v>
      </c>
      <c r="C24" s="3">
        <f>SUM(C7:C23)</f>
        <v>3171</v>
      </c>
      <c r="D24" s="4">
        <f t="shared" si="0"/>
        <v>0.10617780010045204</v>
      </c>
      <c r="F24" s="2" t="s">
        <v>32</v>
      </c>
      <c r="G24" s="46">
        <f>SUM(G7:G23)</f>
        <v>71813</v>
      </c>
      <c r="H24" s="46">
        <f>SUM(H7:H23)</f>
        <v>13530</v>
      </c>
      <c r="I24" s="5">
        <f t="shared" si="1"/>
        <v>0.18840599891384568</v>
      </c>
      <c r="K24" s="2" t="s">
        <v>32</v>
      </c>
      <c r="L24" s="3">
        <f>SUM(L7:L23)</f>
        <v>101678</v>
      </c>
      <c r="M24" s="3">
        <f>SUM(M7:M23)</f>
        <v>16701</v>
      </c>
      <c r="N24" s="4">
        <f t="shared" si="4"/>
        <v>0.16425382088554064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F62F-EE88-4298-98D0-214F38A0035A}">
  <dimension ref="A1:N13"/>
  <sheetViews>
    <sheetView tabSelected="1" workbookViewId="0">
      <selection activeCell="C29" sqref="C29"/>
    </sheetView>
  </sheetViews>
  <sheetFormatPr baseColWidth="10" defaultColWidth="9.140625" defaultRowHeight="15" x14ac:dyDescent="0.25"/>
  <cols>
    <col min="1" max="1" width="20.28515625" customWidth="1"/>
  </cols>
  <sheetData>
    <row r="1" spans="1:14" ht="18.75" x14ac:dyDescent="0.3">
      <c r="A1" s="1" t="s">
        <v>0</v>
      </c>
    </row>
    <row r="3" spans="1:14" x14ac:dyDescent="0.25">
      <c r="B3" s="45" t="s">
        <v>1</v>
      </c>
      <c r="C3" s="44"/>
    </row>
    <row r="4" spans="1:14" x14ac:dyDescent="0.25">
      <c r="B4" s="45" t="s">
        <v>60</v>
      </c>
      <c r="C4" s="44"/>
    </row>
    <row r="5" spans="1:14" x14ac:dyDescent="0.25">
      <c r="B5" s="45" t="s">
        <v>2</v>
      </c>
      <c r="C5" s="44"/>
      <c r="G5" s="45" t="s">
        <v>3</v>
      </c>
      <c r="H5" s="44"/>
      <c r="L5" s="2" t="s">
        <v>30</v>
      </c>
    </row>
    <row r="6" spans="1:14" x14ac:dyDescent="0.25">
      <c r="B6" s="45" t="s">
        <v>4</v>
      </c>
      <c r="C6" s="45" t="s">
        <v>5</v>
      </c>
      <c r="D6" s="2" t="s">
        <v>31</v>
      </c>
      <c r="E6" s="2"/>
      <c r="F6" s="2"/>
      <c r="G6" s="45" t="s">
        <v>4</v>
      </c>
      <c r="H6" s="45" t="s">
        <v>5</v>
      </c>
      <c r="K6" s="2"/>
      <c r="L6" s="2" t="s">
        <v>4</v>
      </c>
      <c r="M6" s="2" t="s">
        <v>5</v>
      </c>
    </row>
    <row r="7" spans="1:14" x14ac:dyDescent="0.25">
      <c r="A7" s="2" t="s">
        <v>7</v>
      </c>
      <c r="B7" s="46">
        <v>4789</v>
      </c>
      <c r="C7" s="46">
        <v>576</v>
      </c>
      <c r="D7" s="4">
        <f t="shared" ref="D7:D13" si="0">C7/B7</f>
        <v>0.12027563165587805</v>
      </c>
      <c r="E7" s="3"/>
      <c r="F7" s="2" t="s">
        <v>7</v>
      </c>
      <c r="G7" s="46">
        <v>11521</v>
      </c>
      <c r="H7" s="46">
        <v>2315</v>
      </c>
      <c r="I7" s="4">
        <f t="shared" ref="I7:I13" si="1">H7/G7</f>
        <v>0.2009374186268553</v>
      </c>
      <c r="K7" s="2" t="s">
        <v>7</v>
      </c>
      <c r="L7" s="3">
        <f t="shared" ref="L7:M12" si="2">SUM(G7,B7)</f>
        <v>16310</v>
      </c>
      <c r="M7" s="3">
        <f t="shared" si="2"/>
        <v>2891</v>
      </c>
      <c r="N7" s="4">
        <f>M7/L7</f>
        <v>0.17725321888412018</v>
      </c>
    </row>
    <row r="8" spans="1:14" x14ac:dyDescent="0.25">
      <c r="A8" s="2" t="s">
        <v>8</v>
      </c>
      <c r="B8" s="46">
        <v>4234</v>
      </c>
      <c r="C8" s="46">
        <v>436</v>
      </c>
      <c r="D8" s="4">
        <f t="shared" si="0"/>
        <v>0.10297590930562116</v>
      </c>
      <c r="E8" s="3"/>
      <c r="F8" s="2" t="s">
        <v>8</v>
      </c>
      <c r="G8" s="46">
        <v>11074</v>
      </c>
      <c r="H8" s="46">
        <v>1919</v>
      </c>
      <c r="I8" s="4">
        <f t="shared" si="1"/>
        <v>0.17328878454036481</v>
      </c>
      <c r="K8" s="2" t="s">
        <v>8</v>
      </c>
      <c r="L8" s="3">
        <f t="shared" si="2"/>
        <v>15308</v>
      </c>
      <c r="M8" s="3">
        <f t="shared" si="2"/>
        <v>2355</v>
      </c>
      <c r="N8" s="4">
        <f t="shared" ref="N8:N13" si="3">M8/L8</f>
        <v>0.15384112882153123</v>
      </c>
    </row>
    <row r="9" spans="1:14" x14ac:dyDescent="0.25">
      <c r="A9" s="2" t="s">
        <v>9</v>
      </c>
      <c r="B9" s="46">
        <v>10343</v>
      </c>
      <c r="C9" s="46">
        <v>1027</v>
      </c>
      <c r="D9" s="4">
        <f t="shared" si="0"/>
        <v>9.9294208643527018E-2</v>
      </c>
      <c r="E9" s="3"/>
      <c r="F9" s="2" t="s">
        <v>9</v>
      </c>
      <c r="G9" s="46">
        <v>24923</v>
      </c>
      <c r="H9" s="46">
        <v>4053</v>
      </c>
      <c r="I9" s="4">
        <f t="shared" si="1"/>
        <v>0.16262087228664285</v>
      </c>
      <c r="K9" s="2" t="s">
        <v>9</v>
      </c>
      <c r="L9" s="3">
        <f t="shared" si="2"/>
        <v>35266</v>
      </c>
      <c r="M9" s="3">
        <f t="shared" si="2"/>
        <v>5080</v>
      </c>
      <c r="N9" s="4">
        <f t="shared" si="3"/>
        <v>0.14404809164634491</v>
      </c>
    </row>
    <row r="10" spans="1:14" x14ac:dyDescent="0.25">
      <c r="A10" s="2" t="s">
        <v>10</v>
      </c>
      <c r="B10" s="46">
        <v>11293</v>
      </c>
      <c r="C10" s="46">
        <v>1436</v>
      </c>
      <c r="D10" s="4">
        <f t="shared" si="0"/>
        <v>0.12715841671832109</v>
      </c>
      <c r="E10" s="3"/>
      <c r="F10" s="2" t="s">
        <v>10</v>
      </c>
      <c r="G10" s="46">
        <v>27579</v>
      </c>
      <c r="H10" s="46">
        <v>5469</v>
      </c>
      <c r="I10" s="4">
        <f t="shared" si="1"/>
        <v>0.19830305667355597</v>
      </c>
      <c r="K10" s="2" t="s">
        <v>10</v>
      </c>
      <c r="L10" s="3">
        <f t="shared" si="2"/>
        <v>38872</v>
      </c>
      <c r="M10" s="3">
        <f t="shared" si="2"/>
        <v>6905</v>
      </c>
      <c r="N10" s="4">
        <f t="shared" si="3"/>
        <v>0.17763428689030664</v>
      </c>
    </row>
    <row r="11" spans="1:14" x14ac:dyDescent="0.25">
      <c r="A11" s="2" t="s">
        <v>11</v>
      </c>
      <c r="B11" s="46">
        <v>7603</v>
      </c>
      <c r="C11" s="46">
        <v>859</v>
      </c>
      <c r="D11" s="4">
        <f t="shared" si="0"/>
        <v>0.11298171774299619</v>
      </c>
      <c r="E11" s="3"/>
      <c r="F11" s="2" t="s">
        <v>11</v>
      </c>
      <c r="G11" s="46">
        <v>19915</v>
      </c>
      <c r="H11" s="46">
        <v>3925</v>
      </c>
      <c r="I11" s="4">
        <f t="shared" si="1"/>
        <v>0.19708762239517952</v>
      </c>
      <c r="K11" s="2" t="s">
        <v>11</v>
      </c>
      <c r="L11" s="3">
        <f t="shared" si="2"/>
        <v>27518</v>
      </c>
      <c r="M11" s="3">
        <f t="shared" si="2"/>
        <v>4784</v>
      </c>
      <c r="N11" s="4">
        <f t="shared" si="3"/>
        <v>0.17384984373864379</v>
      </c>
    </row>
    <row r="12" spans="1:14" x14ac:dyDescent="0.25">
      <c r="A12" s="2" t="s">
        <v>15</v>
      </c>
      <c r="B12" s="46">
        <v>4178</v>
      </c>
      <c r="C12" s="46">
        <v>500</v>
      </c>
      <c r="D12" s="4">
        <f t="shared" si="0"/>
        <v>0.11967448539971279</v>
      </c>
      <c r="E12" s="3"/>
      <c r="F12" s="2" t="s">
        <v>15</v>
      </c>
      <c r="G12" s="46">
        <v>11217</v>
      </c>
      <c r="H12" s="46">
        <v>1975</v>
      </c>
      <c r="I12" s="4">
        <f t="shared" si="1"/>
        <v>0.17607203352054918</v>
      </c>
      <c r="K12" s="2" t="s">
        <v>15</v>
      </c>
      <c r="L12" s="3">
        <f t="shared" si="2"/>
        <v>15395</v>
      </c>
      <c r="M12" s="3">
        <f t="shared" si="2"/>
        <v>2475</v>
      </c>
      <c r="N12" s="4">
        <f t="shared" si="3"/>
        <v>0.16076648262422866</v>
      </c>
    </row>
    <row r="13" spans="1:14" x14ac:dyDescent="0.25">
      <c r="A13" s="2" t="s">
        <v>32</v>
      </c>
      <c r="B13" s="3">
        <f>SUM(B7:B12)</f>
        <v>42440</v>
      </c>
      <c r="C13" s="3">
        <f>SUM(C7:C12)</f>
        <v>4834</v>
      </c>
      <c r="D13" s="4">
        <f t="shared" si="0"/>
        <v>0.11390197926484448</v>
      </c>
      <c r="F13" s="2" t="s">
        <v>32</v>
      </c>
      <c r="G13" s="3">
        <f>SUM(G7:G12)</f>
        <v>106229</v>
      </c>
      <c r="H13" s="3">
        <f>SUM(H7:H12)</f>
        <v>19656</v>
      </c>
      <c r="I13" s="5">
        <f t="shared" si="1"/>
        <v>0.18503421852789728</v>
      </c>
      <c r="K13" s="2" t="s">
        <v>32</v>
      </c>
      <c r="L13" s="3">
        <f>SUM(L7:L12)</f>
        <v>148669</v>
      </c>
      <c r="M13" s="3">
        <f>SUM(M7:M12)</f>
        <v>24490</v>
      </c>
      <c r="N13" s="4">
        <f t="shared" si="3"/>
        <v>0.16472835628140364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0E50F-7C28-47C5-84A2-9D2E2D399C8B}">
  <dimension ref="A1:P96"/>
  <sheetViews>
    <sheetView workbookViewId="0">
      <selection activeCell="M17" sqref="M17"/>
    </sheetView>
  </sheetViews>
  <sheetFormatPr baseColWidth="10" defaultRowHeight="15" x14ac:dyDescent="0.25"/>
  <cols>
    <col min="1" max="3" width="11.5703125" style="11"/>
  </cols>
  <sheetData>
    <row r="1" spans="1:16" ht="18.75" x14ac:dyDescent="0.3">
      <c r="A1" s="12" t="s">
        <v>0</v>
      </c>
      <c r="B1" s="12"/>
      <c r="C1" s="12"/>
      <c r="D1" s="11"/>
      <c r="E1" s="11"/>
      <c r="F1" s="11"/>
      <c r="G1" s="11"/>
      <c r="H1" s="11"/>
      <c r="I1" s="11"/>
    </row>
    <row r="3" spans="1:16" x14ac:dyDescent="0.25">
      <c r="D3" s="13" t="s">
        <v>1</v>
      </c>
      <c r="E3" s="11"/>
      <c r="F3" s="11"/>
      <c r="G3" s="11"/>
      <c r="H3" s="11"/>
      <c r="I3" s="11"/>
    </row>
    <row r="4" spans="1:16" x14ac:dyDescent="0.25">
      <c r="D4" s="13" t="s">
        <v>60</v>
      </c>
      <c r="E4" s="11"/>
      <c r="F4" s="11"/>
      <c r="G4" s="11"/>
      <c r="H4" s="11"/>
      <c r="I4" s="11"/>
    </row>
    <row r="5" spans="1:16" x14ac:dyDescent="0.25">
      <c r="D5" s="13" t="s">
        <v>2</v>
      </c>
      <c r="E5" s="11"/>
      <c r="F5" s="11"/>
      <c r="G5" s="13" t="s">
        <v>3</v>
      </c>
      <c r="H5" s="11"/>
      <c r="I5" s="11"/>
    </row>
    <row r="6" spans="1:16" x14ac:dyDescent="0.25">
      <c r="C6" s="11" t="s">
        <v>117</v>
      </c>
      <c r="D6" s="13" t="s">
        <v>4</v>
      </c>
      <c r="E6" s="13" t="s">
        <v>5</v>
      </c>
      <c r="F6" s="13" t="s">
        <v>6</v>
      </c>
      <c r="G6" s="13" t="s">
        <v>4</v>
      </c>
      <c r="H6" s="13" t="s">
        <v>5</v>
      </c>
      <c r="I6" s="13" t="s">
        <v>6</v>
      </c>
      <c r="J6">
        <v>0</v>
      </c>
      <c r="K6" s="17"/>
      <c r="L6" s="17" t="s">
        <v>119</v>
      </c>
      <c r="M6" s="17" t="s">
        <v>132</v>
      </c>
      <c r="N6" s="17" t="s">
        <v>145</v>
      </c>
      <c r="O6" s="17" t="s">
        <v>164</v>
      </c>
      <c r="P6" s="17" t="s">
        <v>186</v>
      </c>
    </row>
    <row r="7" spans="1:16" x14ac:dyDescent="0.25">
      <c r="A7" s="13">
        <v>3001</v>
      </c>
      <c r="B7" s="13" t="s">
        <v>118</v>
      </c>
      <c r="C7" s="13" t="str">
        <f>VLOOKUP(A7,Kommuntabell!$A$2:$D$91,4,FALSE)</f>
        <v>Østfold</v>
      </c>
      <c r="D7" s="14">
        <v>5595</v>
      </c>
      <c r="E7" s="14">
        <v>633</v>
      </c>
      <c r="F7" s="14">
        <v>4962</v>
      </c>
      <c r="G7" s="14">
        <v>13036</v>
      </c>
      <c r="H7" s="14">
        <v>2999</v>
      </c>
      <c r="I7" s="14">
        <v>10037</v>
      </c>
      <c r="K7" s="16" t="s">
        <v>223</v>
      </c>
      <c r="L7" s="16">
        <f>SUMIFS($E$7:$E$96,$C$7:$C$96,L$6)</f>
        <v>5769</v>
      </c>
      <c r="M7" s="16">
        <f t="shared" ref="M7:P7" si="0">SUMIFS($E$7:$E$96,$C$7:$C$96,M$6)</f>
        <v>11179</v>
      </c>
      <c r="N7" s="16">
        <f t="shared" si="0"/>
        <v>4438</v>
      </c>
      <c r="O7" s="16">
        <f t="shared" si="0"/>
        <v>2787</v>
      </c>
      <c r="P7" s="16">
        <f t="shared" si="0"/>
        <v>1483</v>
      </c>
    </row>
    <row r="8" spans="1:16" x14ac:dyDescent="0.25">
      <c r="A8" s="13">
        <v>3002</v>
      </c>
      <c r="B8" s="13" t="s">
        <v>120</v>
      </c>
      <c r="C8" s="13" t="str">
        <f>VLOOKUP(A8,Kommuntabell!$A$2:$D$91,4,FALSE)</f>
        <v>Østfold</v>
      </c>
      <c r="D8" s="14">
        <v>8472</v>
      </c>
      <c r="E8" s="14">
        <v>950</v>
      </c>
      <c r="F8" s="14">
        <v>7522</v>
      </c>
      <c r="G8" s="14">
        <v>21551</v>
      </c>
      <c r="H8" s="14">
        <v>4500</v>
      </c>
      <c r="I8" s="14">
        <v>17051</v>
      </c>
      <c r="K8" s="16" t="s">
        <v>224</v>
      </c>
      <c r="L8" s="16">
        <f>SUMIFS($D$7:$D$96,$C$7:$C$96,L$6)</f>
        <v>52686</v>
      </c>
      <c r="M8" s="16">
        <f t="shared" ref="M8:P8" si="1">SUMIFS($D$7:$D$96,$C$7:$C$96,M$6)</f>
        <v>118937</v>
      </c>
      <c r="N8" s="16">
        <f t="shared" si="1"/>
        <v>45167</v>
      </c>
      <c r="O8" s="16">
        <f t="shared" si="1"/>
        <v>33329</v>
      </c>
      <c r="P8" s="16">
        <f t="shared" si="1"/>
        <v>14560</v>
      </c>
    </row>
    <row r="9" spans="1:16" x14ac:dyDescent="0.25">
      <c r="A9" s="13">
        <v>3003</v>
      </c>
      <c r="B9" s="13" t="s">
        <v>121</v>
      </c>
      <c r="C9" s="13" t="str">
        <f>VLOOKUP(A9,Kommuntabell!$A$2:$D$91,4,FALSE)</f>
        <v>Østfold</v>
      </c>
      <c r="D9" s="14">
        <v>10407</v>
      </c>
      <c r="E9" s="14">
        <v>1166</v>
      </c>
      <c r="F9" s="14">
        <v>9241</v>
      </c>
      <c r="G9" s="14">
        <v>24505</v>
      </c>
      <c r="H9" s="14">
        <v>5461</v>
      </c>
      <c r="I9" s="14">
        <v>19044</v>
      </c>
      <c r="K9" s="17" t="s">
        <v>222</v>
      </c>
      <c r="L9" s="18">
        <f>L7/L8</f>
        <v>0.10949777929620771</v>
      </c>
      <c r="M9" s="18">
        <f t="shared" ref="M9:P9" si="2">M7/M8</f>
        <v>9.3990936378082521E-2</v>
      </c>
      <c r="N9" s="18">
        <f t="shared" si="2"/>
        <v>9.8257577434852875E-2</v>
      </c>
      <c r="O9" s="18">
        <f t="shared" si="2"/>
        <v>8.3620870713192713E-2</v>
      </c>
      <c r="P9" s="18">
        <f t="shared" si="2"/>
        <v>0.1018543956043956</v>
      </c>
    </row>
    <row r="10" spans="1:16" x14ac:dyDescent="0.25">
      <c r="A10" s="13">
        <v>3004</v>
      </c>
      <c r="B10" s="13" t="s">
        <v>122</v>
      </c>
      <c r="C10" s="13" t="str">
        <f>VLOOKUP(A10,Kommuntabell!$A$2:$D$91,4,FALSE)</f>
        <v>Østfold</v>
      </c>
      <c r="D10" s="14">
        <v>15118</v>
      </c>
      <c r="E10" s="14">
        <v>1604</v>
      </c>
      <c r="F10" s="14">
        <v>13514</v>
      </c>
      <c r="G10" s="14">
        <v>35548</v>
      </c>
      <c r="H10" s="14">
        <v>7459</v>
      </c>
      <c r="I10" s="14">
        <v>28089</v>
      </c>
      <c r="K10" s="16"/>
      <c r="L10" s="16"/>
      <c r="M10" s="16"/>
      <c r="N10" s="16"/>
      <c r="O10" s="16"/>
      <c r="P10" s="16"/>
    </row>
    <row r="11" spans="1:16" x14ac:dyDescent="0.25">
      <c r="A11" s="13">
        <v>3005</v>
      </c>
      <c r="B11" s="13" t="s">
        <v>144</v>
      </c>
      <c r="C11" s="13" t="str">
        <f>VLOOKUP(A11,Kommuntabell!$A$2:$D$91,4,FALSE)</f>
        <v>Buskerud</v>
      </c>
      <c r="D11" s="14">
        <v>18582</v>
      </c>
      <c r="E11" s="14">
        <v>1930</v>
      </c>
      <c r="F11" s="14">
        <v>16652</v>
      </c>
      <c r="G11" s="14">
        <v>44924</v>
      </c>
      <c r="H11" s="14">
        <v>8505</v>
      </c>
      <c r="I11" s="14">
        <v>36419</v>
      </c>
      <c r="K11" s="16" t="s">
        <v>225</v>
      </c>
      <c r="L11" s="16">
        <f>SUMIFS($H$7:$H$96,$C$7:$C$96,L$6)</f>
        <v>27147</v>
      </c>
      <c r="M11" s="16">
        <f t="shared" ref="M11:P11" si="3">SUMIFS($H$7:$H$96,$C$7:$C$96,M$6)</f>
        <v>45426</v>
      </c>
      <c r="N11" s="16">
        <f t="shared" si="3"/>
        <v>19276</v>
      </c>
      <c r="O11" s="16">
        <f t="shared" si="3"/>
        <v>10889</v>
      </c>
      <c r="P11" s="16">
        <f t="shared" si="3"/>
        <v>5391</v>
      </c>
    </row>
    <row r="12" spans="1:16" x14ac:dyDescent="0.25">
      <c r="A12" s="13">
        <v>3006</v>
      </c>
      <c r="B12" s="13" t="s">
        <v>146</v>
      </c>
      <c r="C12" s="13" t="str">
        <f>VLOOKUP(A12,Kommuntabell!$A$2:$D$91,4,FALSE)</f>
        <v>Buskerud</v>
      </c>
      <c r="D12" s="14">
        <v>4779</v>
      </c>
      <c r="E12" s="14">
        <v>411</v>
      </c>
      <c r="F12" s="14">
        <v>4368</v>
      </c>
      <c r="G12" s="14">
        <v>11965</v>
      </c>
      <c r="H12" s="14">
        <v>1853</v>
      </c>
      <c r="I12" s="14">
        <v>10112</v>
      </c>
      <c r="K12" s="16" t="s">
        <v>226</v>
      </c>
      <c r="L12" s="16">
        <f>SUMIFS($G$7:$G$96,$C$7:$C$96,L$6)</f>
        <v>129217</v>
      </c>
      <c r="M12" s="16">
        <f t="shared" ref="M12:P12" si="4">SUMIFS($G$7:$G$96,$C$7:$C$96,M$6)</f>
        <v>311651</v>
      </c>
      <c r="N12" s="16">
        <f t="shared" si="4"/>
        <v>113625</v>
      </c>
      <c r="O12" s="16">
        <f t="shared" si="4"/>
        <v>69703</v>
      </c>
      <c r="P12" s="16">
        <f t="shared" si="4"/>
        <v>30960</v>
      </c>
    </row>
    <row r="13" spans="1:16" x14ac:dyDescent="0.25">
      <c r="A13" s="13">
        <v>3007</v>
      </c>
      <c r="B13" s="13" t="s">
        <v>147</v>
      </c>
      <c r="C13" s="13" t="str">
        <f>VLOOKUP(A13,Kommuntabell!$A$2:$D$91,4,FALSE)</f>
        <v>Buskerud</v>
      </c>
      <c r="D13" s="14">
        <v>5297</v>
      </c>
      <c r="E13" s="14">
        <v>545</v>
      </c>
      <c r="F13" s="14">
        <v>4752</v>
      </c>
      <c r="G13" s="14">
        <v>13084</v>
      </c>
      <c r="H13" s="14">
        <v>2335</v>
      </c>
      <c r="I13" s="14">
        <v>10749</v>
      </c>
      <c r="K13" s="17" t="s">
        <v>227</v>
      </c>
      <c r="L13" s="18">
        <f>L11/L12</f>
        <v>0.210088455853332</v>
      </c>
      <c r="M13" s="18">
        <f t="shared" ref="M13:P13" si="5">M11/M12</f>
        <v>0.1457591985907313</v>
      </c>
      <c r="N13" s="18">
        <f t="shared" si="5"/>
        <v>0.16964576457645764</v>
      </c>
      <c r="O13" s="18">
        <f t="shared" si="5"/>
        <v>0.15621996183808445</v>
      </c>
      <c r="P13" s="18">
        <f t="shared" si="5"/>
        <v>0.17412790697674418</v>
      </c>
    </row>
    <row r="14" spans="1:16" x14ac:dyDescent="0.25">
      <c r="A14" s="13">
        <v>3011</v>
      </c>
      <c r="B14" s="13" t="s">
        <v>123</v>
      </c>
      <c r="C14" s="13" t="str">
        <f>VLOOKUP(A14,Kommuntabell!$A$2:$D$91,4,FALSE)</f>
        <v>Østfold</v>
      </c>
      <c r="D14" s="14">
        <v>619</v>
      </c>
      <c r="E14" s="14">
        <v>54</v>
      </c>
      <c r="F14" s="14">
        <v>565</v>
      </c>
      <c r="G14" s="14">
        <v>1856</v>
      </c>
      <c r="H14" s="14">
        <v>361</v>
      </c>
      <c r="I14" s="14">
        <v>1495</v>
      </c>
    </row>
    <row r="15" spans="1:16" x14ac:dyDescent="0.25">
      <c r="A15" s="13">
        <v>3012</v>
      </c>
      <c r="B15" s="13" t="s">
        <v>130</v>
      </c>
      <c r="C15" s="13" t="str">
        <f>VLOOKUP(A15,Kommuntabell!$A$2:$D$91,4,FALSE)</f>
        <v>Østfold</v>
      </c>
      <c r="D15" s="14">
        <v>215</v>
      </c>
      <c r="E15" s="14">
        <v>17</v>
      </c>
      <c r="F15" s="14">
        <v>198</v>
      </c>
      <c r="G15" s="14">
        <v>534</v>
      </c>
      <c r="H15" s="14">
        <v>113</v>
      </c>
      <c r="I15" s="14">
        <v>421</v>
      </c>
    </row>
    <row r="16" spans="1:16" x14ac:dyDescent="0.25">
      <c r="A16" s="13">
        <v>3013</v>
      </c>
      <c r="B16" s="13" t="s">
        <v>129</v>
      </c>
      <c r="C16" s="13" t="str">
        <f>VLOOKUP(A16,Kommuntabell!$A$2:$D$91,4,FALSE)</f>
        <v>Østfold</v>
      </c>
      <c r="D16" s="14">
        <v>526</v>
      </c>
      <c r="E16" s="14">
        <v>62</v>
      </c>
      <c r="F16" s="14">
        <v>464</v>
      </c>
      <c r="G16" s="14">
        <v>1444</v>
      </c>
      <c r="H16" s="14">
        <v>305</v>
      </c>
      <c r="I16" s="14">
        <v>1139</v>
      </c>
    </row>
    <row r="17" spans="1:9" x14ac:dyDescent="0.25">
      <c r="A17" s="13">
        <v>3014</v>
      </c>
      <c r="B17" s="13" t="s">
        <v>127</v>
      </c>
      <c r="C17" s="13" t="str">
        <f>VLOOKUP(A17,Kommuntabell!$A$2:$D$91,4,FALSE)</f>
        <v>Østfold</v>
      </c>
      <c r="D17" s="14">
        <v>7578</v>
      </c>
      <c r="E17" s="14">
        <v>894</v>
      </c>
      <c r="F17" s="14">
        <v>6684</v>
      </c>
      <c r="G17" s="14">
        <v>19720</v>
      </c>
      <c r="H17" s="14">
        <v>3936</v>
      </c>
      <c r="I17" s="14">
        <v>15784</v>
      </c>
    </row>
    <row r="18" spans="1:9" x14ac:dyDescent="0.25">
      <c r="A18" s="13">
        <v>3015</v>
      </c>
      <c r="B18" s="13" t="s">
        <v>126</v>
      </c>
      <c r="C18" s="13" t="str">
        <f>VLOOKUP(A18,Kommuntabell!$A$2:$D$91,4,FALSE)</f>
        <v>Østfold</v>
      </c>
      <c r="D18" s="14">
        <v>669</v>
      </c>
      <c r="E18" s="14">
        <v>64</v>
      </c>
      <c r="F18" s="14">
        <v>605</v>
      </c>
      <c r="G18" s="14">
        <v>1635</v>
      </c>
      <c r="H18" s="14">
        <v>297</v>
      </c>
      <c r="I18" s="14">
        <v>1338</v>
      </c>
    </row>
    <row r="19" spans="1:9" x14ac:dyDescent="0.25">
      <c r="A19" s="13">
        <v>3016</v>
      </c>
      <c r="B19" s="13" t="s">
        <v>128</v>
      </c>
      <c r="C19" s="13" t="str">
        <f>VLOOKUP(A19,Kommuntabell!$A$2:$D$91,4,FALSE)</f>
        <v>Østfold</v>
      </c>
      <c r="D19" s="14">
        <v>1427</v>
      </c>
      <c r="E19" s="14">
        <v>139</v>
      </c>
      <c r="F19" s="14">
        <v>1288</v>
      </c>
      <c r="G19" s="14">
        <v>3452</v>
      </c>
      <c r="H19" s="14">
        <v>697</v>
      </c>
      <c r="I19" s="14">
        <v>2755</v>
      </c>
    </row>
    <row r="20" spans="1:9" x14ac:dyDescent="0.25">
      <c r="A20" s="13">
        <v>3017</v>
      </c>
      <c r="B20" s="13" t="s">
        <v>124</v>
      </c>
      <c r="C20" s="13" t="str">
        <f>VLOOKUP(A20,Kommuntabell!$A$2:$D$91,4,FALSE)</f>
        <v>Østfold</v>
      </c>
      <c r="D20" s="14">
        <v>1190</v>
      </c>
      <c r="E20" s="14">
        <v>104</v>
      </c>
      <c r="F20" s="14">
        <v>1086</v>
      </c>
      <c r="G20" s="14">
        <v>3221</v>
      </c>
      <c r="H20" s="14">
        <v>557</v>
      </c>
      <c r="I20" s="14">
        <v>2664</v>
      </c>
    </row>
    <row r="21" spans="1:9" x14ac:dyDescent="0.25">
      <c r="A21" s="13">
        <v>3018</v>
      </c>
      <c r="B21" s="13" t="s">
        <v>204</v>
      </c>
      <c r="C21" s="13" t="str">
        <f>VLOOKUP(A21,Kommuntabell!$A$2:$D$91,4,FALSE)</f>
        <v>Østfold</v>
      </c>
      <c r="D21" s="14">
        <v>870</v>
      </c>
      <c r="E21" s="14">
        <v>82</v>
      </c>
      <c r="F21" s="14">
        <v>788</v>
      </c>
      <c r="G21" s="14">
        <v>2715</v>
      </c>
      <c r="H21" s="14">
        <v>462</v>
      </c>
      <c r="I21" s="14">
        <v>2253</v>
      </c>
    </row>
    <row r="22" spans="1:9" x14ac:dyDescent="0.25">
      <c r="A22" s="13">
        <v>3019</v>
      </c>
      <c r="B22" s="13" t="s">
        <v>139</v>
      </c>
      <c r="C22" s="13" t="str">
        <f>VLOOKUP(A22,Kommuntabell!$A$2:$D$91,4,FALSE)</f>
        <v>Akershus</v>
      </c>
      <c r="D22" s="14">
        <v>2948</v>
      </c>
      <c r="E22" s="14">
        <v>269</v>
      </c>
      <c r="F22" s="14">
        <v>2679</v>
      </c>
      <c r="G22" s="14">
        <v>8232</v>
      </c>
      <c r="H22" s="14">
        <v>1215</v>
      </c>
      <c r="I22" s="14">
        <v>7017</v>
      </c>
    </row>
    <row r="23" spans="1:9" x14ac:dyDescent="0.25">
      <c r="A23" s="13">
        <v>3020</v>
      </c>
      <c r="B23" s="13" t="s">
        <v>135</v>
      </c>
      <c r="C23" s="13" t="str">
        <f>VLOOKUP(A23,Kommuntabell!$A$2:$D$91,4,FALSE)</f>
        <v>Akershus</v>
      </c>
      <c r="D23" s="14">
        <v>10112</v>
      </c>
      <c r="E23" s="14">
        <v>882</v>
      </c>
      <c r="F23" s="14">
        <v>9230</v>
      </c>
      <c r="G23" s="14">
        <v>26493</v>
      </c>
      <c r="H23" s="14">
        <v>3455</v>
      </c>
      <c r="I23" s="14">
        <v>23038</v>
      </c>
    </row>
    <row r="24" spans="1:9" x14ac:dyDescent="0.25">
      <c r="A24" s="13">
        <v>3021</v>
      </c>
      <c r="B24" s="13" t="s">
        <v>140</v>
      </c>
      <c r="C24" s="13" t="str">
        <f>VLOOKUP(A24,Kommuntabell!$A$2:$D$91,4,FALSE)</f>
        <v>Akershus</v>
      </c>
      <c r="D24" s="14">
        <v>4625</v>
      </c>
      <c r="E24" s="14">
        <v>419</v>
      </c>
      <c r="F24" s="14">
        <v>4206</v>
      </c>
      <c r="G24" s="14">
        <v>8752</v>
      </c>
      <c r="H24" s="14">
        <v>1296</v>
      </c>
      <c r="I24" s="14">
        <v>7456</v>
      </c>
    </row>
    <row r="25" spans="1:9" x14ac:dyDescent="0.25">
      <c r="A25" s="13">
        <v>3022</v>
      </c>
      <c r="B25" s="13" t="s">
        <v>138</v>
      </c>
      <c r="C25" s="13" t="str">
        <f>VLOOKUP(A25,Kommuntabell!$A$2:$D$91,4,FALSE)</f>
        <v>Akershus</v>
      </c>
      <c r="D25" s="14">
        <v>2594</v>
      </c>
      <c r="E25" s="14">
        <v>260</v>
      </c>
      <c r="F25" s="14">
        <v>2334</v>
      </c>
      <c r="G25" s="14">
        <v>6910</v>
      </c>
      <c r="H25" s="14">
        <v>975</v>
      </c>
      <c r="I25" s="14">
        <v>5935</v>
      </c>
    </row>
    <row r="26" spans="1:9" x14ac:dyDescent="0.25">
      <c r="A26" s="13">
        <v>3023</v>
      </c>
      <c r="B26" s="13" t="s">
        <v>137</v>
      </c>
      <c r="C26" s="13" t="str">
        <f>VLOOKUP(A26,Kommuntabell!$A$2:$D$91,4,FALSE)</f>
        <v>Akershus</v>
      </c>
      <c r="D26" s="14">
        <v>2932</v>
      </c>
      <c r="E26" s="14">
        <v>282</v>
      </c>
      <c r="F26" s="14">
        <v>2650</v>
      </c>
      <c r="G26" s="14">
        <v>8874</v>
      </c>
      <c r="H26" s="14">
        <v>1219</v>
      </c>
      <c r="I26" s="14">
        <v>7655</v>
      </c>
    </row>
    <row r="27" spans="1:9" x14ac:dyDescent="0.25">
      <c r="A27" s="13">
        <v>3024</v>
      </c>
      <c r="B27" s="13" t="s">
        <v>131</v>
      </c>
      <c r="C27" s="13" t="str">
        <f>VLOOKUP(A27,Kommuntabell!$A$2:$D$91,4,FALSE)</f>
        <v>Akershus</v>
      </c>
      <c r="D27" s="14">
        <v>20748</v>
      </c>
      <c r="E27" s="14">
        <v>1859</v>
      </c>
      <c r="F27" s="14">
        <v>18889</v>
      </c>
      <c r="G27" s="14">
        <v>56696</v>
      </c>
      <c r="H27" s="14">
        <v>7128</v>
      </c>
      <c r="I27" s="14">
        <v>49568</v>
      </c>
    </row>
    <row r="28" spans="1:9" x14ac:dyDescent="0.25">
      <c r="A28" s="13">
        <v>3025</v>
      </c>
      <c r="B28" s="13" t="s">
        <v>133</v>
      </c>
      <c r="C28" s="13" t="str">
        <f>VLOOKUP(A28,Kommuntabell!$A$2:$D$91,4,FALSE)</f>
        <v>Akershus</v>
      </c>
      <c r="D28" s="14">
        <v>15595</v>
      </c>
      <c r="E28" s="14">
        <v>1467</v>
      </c>
      <c r="F28" s="14">
        <v>14128</v>
      </c>
      <c r="G28" s="14">
        <v>42458</v>
      </c>
      <c r="H28" s="14">
        <v>5796</v>
      </c>
      <c r="I28" s="14">
        <v>36662</v>
      </c>
    </row>
    <row r="29" spans="1:9" x14ac:dyDescent="0.25">
      <c r="A29" s="13">
        <v>3026</v>
      </c>
      <c r="B29" s="13" t="s">
        <v>205</v>
      </c>
      <c r="C29" s="13" t="str">
        <f>VLOOKUP(A29,Kommuntabell!$A$2:$D$91,4,FALSE)</f>
        <v>Akershus</v>
      </c>
      <c r="D29" s="14">
        <v>2858</v>
      </c>
      <c r="E29" s="14">
        <v>302</v>
      </c>
      <c r="F29" s="14">
        <v>2556</v>
      </c>
      <c r="G29" s="14">
        <v>7772</v>
      </c>
      <c r="H29" s="14">
        <v>1336</v>
      </c>
      <c r="I29" s="14">
        <v>6436</v>
      </c>
    </row>
    <row r="30" spans="1:9" x14ac:dyDescent="0.25">
      <c r="A30" s="13">
        <v>3027</v>
      </c>
      <c r="B30" s="13" t="s">
        <v>143</v>
      </c>
      <c r="C30" s="13" t="str">
        <f>VLOOKUP(A30,Kommuntabell!$A$2:$D$91,4,FALSE)</f>
        <v>Akershus</v>
      </c>
      <c r="D30" s="14">
        <v>3231</v>
      </c>
      <c r="E30" s="14">
        <v>271</v>
      </c>
      <c r="F30" s="14">
        <v>2960</v>
      </c>
      <c r="G30" s="14">
        <v>8807</v>
      </c>
      <c r="H30" s="14">
        <v>1230</v>
      </c>
      <c r="I30" s="14">
        <v>7577</v>
      </c>
    </row>
    <row r="31" spans="1:9" x14ac:dyDescent="0.25">
      <c r="A31" s="13">
        <v>3028</v>
      </c>
      <c r="B31" s="13" t="s">
        <v>141</v>
      </c>
      <c r="C31" s="13" t="str">
        <f>VLOOKUP(A31,Kommuntabell!$A$2:$D$91,4,FALSE)</f>
        <v>Akershus</v>
      </c>
      <c r="D31" s="14">
        <v>1801</v>
      </c>
      <c r="E31" s="14">
        <v>192</v>
      </c>
      <c r="F31" s="14">
        <v>1609</v>
      </c>
      <c r="G31" s="14">
        <v>5155</v>
      </c>
      <c r="H31" s="14">
        <v>868</v>
      </c>
      <c r="I31" s="14">
        <v>4287</v>
      </c>
    </row>
    <row r="32" spans="1:9" x14ac:dyDescent="0.25">
      <c r="A32" s="13">
        <v>3029</v>
      </c>
      <c r="B32" s="13" t="s">
        <v>142</v>
      </c>
      <c r="C32" s="13" t="str">
        <f>VLOOKUP(A32,Kommuntabell!$A$2:$D$91,4,FALSE)</f>
        <v>Akershus</v>
      </c>
      <c r="D32" s="14">
        <v>8331</v>
      </c>
      <c r="E32" s="14">
        <v>865</v>
      </c>
      <c r="F32" s="14">
        <v>7466</v>
      </c>
      <c r="G32" s="14">
        <v>19794</v>
      </c>
      <c r="H32" s="14">
        <v>3179</v>
      </c>
      <c r="I32" s="14">
        <v>16615</v>
      </c>
    </row>
    <row r="33" spans="1:9" x14ac:dyDescent="0.25">
      <c r="A33" s="13">
        <v>3030</v>
      </c>
      <c r="B33" s="13" t="s">
        <v>134</v>
      </c>
      <c r="C33" s="13" t="str">
        <f>VLOOKUP(A33,Kommuntabell!$A$2:$D$91,4,FALSE)</f>
        <v>Akershus</v>
      </c>
      <c r="D33" s="14">
        <v>16075</v>
      </c>
      <c r="E33" s="14">
        <v>1474</v>
      </c>
      <c r="F33" s="14">
        <v>14601</v>
      </c>
      <c r="G33" s="14">
        <v>40288</v>
      </c>
      <c r="H33" s="14">
        <v>6027</v>
      </c>
      <c r="I33" s="14">
        <v>34261</v>
      </c>
    </row>
    <row r="34" spans="1:9" x14ac:dyDescent="0.25">
      <c r="A34" s="13">
        <v>3031</v>
      </c>
      <c r="B34" s="13" t="s">
        <v>206</v>
      </c>
      <c r="C34" s="13" t="str">
        <f>VLOOKUP(A34,Kommuntabell!$A$2:$D$91,4,FALSE)</f>
        <v>Akershus</v>
      </c>
      <c r="D34" s="14">
        <v>4052</v>
      </c>
      <c r="E34" s="14">
        <v>319</v>
      </c>
      <c r="F34" s="14">
        <v>3733</v>
      </c>
      <c r="G34" s="14">
        <v>11472</v>
      </c>
      <c r="H34" s="14">
        <v>1413</v>
      </c>
      <c r="I34" s="14">
        <v>10059</v>
      </c>
    </row>
    <row r="35" spans="1:9" x14ac:dyDescent="0.25">
      <c r="A35" s="13">
        <v>3032</v>
      </c>
      <c r="B35" s="13" t="s">
        <v>207</v>
      </c>
      <c r="C35" s="13" t="str">
        <f>VLOOKUP(A35,Kommuntabell!$A$2:$D$91,4,FALSE)</f>
        <v>Akershus</v>
      </c>
      <c r="D35" s="14">
        <v>1159</v>
      </c>
      <c r="E35" s="14">
        <v>90</v>
      </c>
      <c r="F35" s="14">
        <v>1069</v>
      </c>
      <c r="G35" s="14">
        <v>3211</v>
      </c>
      <c r="H35" s="14">
        <v>433</v>
      </c>
      <c r="I35" s="14">
        <v>2778</v>
      </c>
    </row>
    <row r="36" spans="1:9" x14ac:dyDescent="0.25">
      <c r="A36" s="13">
        <v>3033</v>
      </c>
      <c r="B36" s="13" t="s">
        <v>136</v>
      </c>
      <c r="C36" s="13" t="str">
        <f>VLOOKUP(A36,Kommuntabell!$A$2:$D$91,4,FALSE)</f>
        <v>Akershus</v>
      </c>
      <c r="D36" s="14">
        <v>7884</v>
      </c>
      <c r="E36" s="14">
        <v>784</v>
      </c>
      <c r="F36" s="14">
        <v>7100</v>
      </c>
      <c r="G36" s="14">
        <v>18986</v>
      </c>
      <c r="H36" s="14">
        <v>3413</v>
      </c>
      <c r="I36" s="14">
        <v>15573</v>
      </c>
    </row>
    <row r="37" spans="1:9" x14ac:dyDescent="0.25">
      <c r="A37" s="13">
        <v>3034</v>
      </c>
      <c r="B37" s="13" t="s">
        <v>208</v>
      </c>
      <c r="C37" s="13" t="str">
        <f>VLOOKUP(A37,Kommuntabell!$A$2:$D$91,4,FALSE)</f>
        <v>Akershus</v>
      </c>
      <c r="D37" s="14">
        <v>3912</v>
      </c>
      <c r="E37" s="14">
        <v>377</v>
      </c>
      <c r="F37" s="14">
        <v>3535</v>
      </c>
      <c r="G37" s="14">
        <v>10663</v>
      </c>
      <c r="H37" s="14">
        <v>1867</v>
      </c>
      <c r="I37" s="14">
        <v>8796</v>
      </c>
    </row>
    <row r="38" spans="1:9" x14ac:dyDescent="0.25">
      <c r="A38" s="13">
        <v>3035</v>
      </c>
      <c r="B38" s="13" t="s">
        <v>209</v>
      </c>
      <c r="C38" s="13" t="str">
        <f>VLOOKUP(A38,Kommuntabell!$A$2:$D$91,4,FALSE)</f>
        <v>Akershus</v>
      </c>
      <c r="D38" s="14">
        <v>4449</v>
      </c>
      <c r="E38" s="14">
        <v>524</v>
      </c>
      <c r="F38" s="14">
        <v>3925</v>
      </c>
      <c r="G38" s="14">
        <v>11928</v>
      </c>
      <c r="H38" s="14">
        <v>2110</v>
      </c>
      <c r="I38" s="14">
        <v>9818</v>
      </c>
    </row>
    <row r="39" spans="1:9" x14ac:dyDescent="0.25">
      <c r="A39" s="13">
        <v>3036</v>
      </c>
      <c r="B39" s="13" t="s">
        <v>210</v>
      </c>
      <c r="C39" s="13" t="str">
        <f>VLOOKUP(A39,Kommuntabell!$A$2:$D$91,4,FALSE)</f>
        <v>Akershus</v>
      </c>
      <c r="D39" s="14">
        <v>2678</v>
      </c>
      <c r="E39" s="14">
        <v>275</v>
      </c>
      <c r="F39" s="14">
        <v>2403</v>
      </c>
      <c r="G39" s="14">
        <v>7000</v>
      </c>
      <c r="H39" s="14">
        <v>1127</v>
      </c>
      <c r="I39" s="14">
        <v>5873</v>
      </c>
    </row>
    <row r="40" spans="1:9" x14ac:dyDescent="0.25">
      <c r="A40" s="13">
        <v>3037</v>
      </c>
      <c r="B40" s="13" t="s">
        <v>211</v>
      </c>
      <c r="C40" s="13" t="str">
        <f>VLOOKUP(A40,Kommuntabell!$A$2:$D$91,4,FALSE)</f>
        <v>Akershus</v>
      </c>
      <c r="D40" s="14">
        <v>427</v>
      </c>
      <c r="E40" s="14">
        <v>54</v>
      </c>
      <c r="F40" s="14">
        <v>373</v>
      </c>
      <c r="G40" s="14">
        <v>1225</v>
      </c>
      <c r="H40" s="14">
        <v>260</v>
      </c>
      <c r="I40" s="14">
        <v>965</v>
      </c>
    </row>
    <row r="41" spans="1:9" x14ac:dyDescent="0.25">
      <c r="A41" s="13">
        <v>3038</v>
      </c>
      <c r="B41" s="13" t="s">
        <v>148</v>
      </c>
      <c r="C41" s="13" t="str">
        <f>VLOOKUP(A41,Kommuntabell!$A$2:$D$91,4,FALSE)</f>
        <v>Buskerud</v>
      </c>
      <c r="D41" s="14">
        <v>936</v>
      </c>
      <c r="E41" s="14">
        <v>75</v>
      </c>
      <c r="F41" s="14">
        <v>861</v>
      </c>
      <c r="G41" s="14">
        <v>3054</v>
      </c>
      <c r="H41" s="14">
        <v>402</v>
      </c>
      <c r="I41" s="14">
        <v>2652</v>
      </c>
    </row>
    <row r="42" spans="1:9" x14ac:dyDescent="0.25">
      <c r="A42" s="13">
        <v>3039</v>
      </c>
      <c r="B42" s="13" t="s">
        <v>153</v>
      </c>
      <c r="C42" s="13" t="str">
        <f>VLOOKUP(A42,Kommuntabell!$A$2:$D$91,4,FALSE)</f>
        <v>Buskerud</v>
      </c>
      <c r="D42" s="14">
        <v>177</v>
      </c>
      <c r="E42" s="14">
        <v>16</v>
      </c>
      <c r="F42" s="14">
        <v>161</v>
      </c>
      <c r="G42" s="14">
        <v>422</v>
      </c>
      <c r="H42" s="14">
        <v>69</v>
      </c>
      <c r="I42" s="14">
        <v>353</v>
      </c>
    </row>
    <row r="43" spans="1:9" x14ac:dyDescent="0.25">
      <c r="A43" s="13">
        <v>3040</v>
      </c>
      <c r="B43" s="13" t="s">
        <v>154</v>
      </c>
      <c r="C43" s="13" t="str">
        <f>VLOOKUP(A43,Kommuntabell!$A$2:$D$91,4,FALSE)</f>
        <v>Buskerud</v>
      </c>
      <c r="D43" s="14">
        <v>523</v>
      </c>
      <c r="E43" s="14">
        <v>53</v>
      </c>
      <c r="F43" s="14">
        <v>470</v>
      </c>
      <c r="G43" s="14">
        <v>1311</v>
      </c>
      <c r="H43" s="14">
        <v>195</v>
      </c>
      <c r="I43" s="14">
        <v>1116</v>
      </c>
    </row>
    <row r="44" spans="1:9" x14ac:dyDescent="0.25">
      <c r="A44" s="13">
        <v>3041</v>
      </c>
      <c r="B44" s="13" t="s">
        <v>155</v>
      </c>
      <c r="C44" s="13" t="str">
        <f>VLOOKUP(A44,Kommuntabell!$A$2:$D$91,4,FALSE)</f>
        <v>Buskerud</v>
      </c>
      <c r="D44" s="14">
        <v>801</v>
      </c>
      <c r="E44" s="14">
        <v>68</v>
      </c>
      <c r="F44" s="14">
        <v>733</v>
      </c>
      <c r="G44" s="14">
        <v>1960</v>
      </c>
      <c r="H44" s="14">
        <v>271</v>
      </c>
      <c r="I44" s="14">
        <v>1689</v>
      </c>
    </row>
    <row r="45" spans="1:9" x14ac:dyDescent="0.25">
      <c r="A45" s="13">
        <v>3042</v>
      </c>
      <c r="B45" s="13" t="s">
        <v>156</v>
      </c>
      <c r="C45" s="13" t="str">
        <f>VLOOKUP(A45,Kommuntabell!$A$2:$D$91,4,FALSE)</f>
        <v>Buskerud</v>
      </c>
      <c r="D45" s="14">
        <v>411</v>
      </c>
      <c r="E45" s="14">
        <v>36</v>
      </c>
      <c r="F45" s="14">
        <v>375</v>
      </c>
      <c r="G45" s="14">
        <v>1243</v>
      </c>
      <c r="H45" s="14">
        <v>186</v>
      </c>
      <c r="I45" s="14">
        <v>1057</v>
      </c>
    </row>
    <row r="46" spans="1:9" x14ac:dyDescent="0.25">
      <c r="A46" s="13">
        <v>3043</v>
      </c>
      <c r="B46" s="13" t="s">
        <v>157</v>
      </c>
      <c r="C46" s="13" t="str">
        <f>VLOOKUP(A46,Kommuntabell!$A$2:$D$91,4,FALSE)</f>
        <v>Buskerud</v>
      </c>
      <c r="D46" s="14">
        <v>808</v>
      </c>
      <c r="E46" s="14">
        <v>53</v>
      </c>
      <c r="F46" s="14">
        <v>755</v>
      </c>
      <c r="G46" s="14">
        <v>1834</v>
      </c>
      <c r="H46" s="14">
        <v>198</v>
      </c>
      <c r="I46" s="14">
        <v>1636</v>
      </c>
    </row>
    <row r="47" spans="1:9" x14ac:dyDescent="0.25">
      <c r="A47" s="13">
        <v>3044</v>
      </c>
      <c r="B47" s="13" t="s">
        <v>158</v>
      </c>
      <c r="C47" s="13" t="str">
        <f>VLOOKUP(A47,Kommuntabell!$A$2:$D$91,4,FALSE)</f>
        <v>Buskerud</v>
      </c>
      <c r="D47" s="14">
        <v>723</v>
      </c>
      <c r="E47" s="14">
        <v>56</v>
      </c>
      <c r="F47" s="14">
        <v>667</v>
      </c>
      <c r="G47" s="14">
        <v>1908</v>
      </c>
      <c r="H47" s="14">
        <v>236</v>
      </c>
      <c r="I47" s="14">
        <v>1672</v>
      </c>
    </row>
    <row r="48" spans="1:9" x14ac:dyDescent="0.25">
      <c r="A48" s="13">
        <v>3045</v>
      </c>
      <c r="B48" s="13" t="s">
        <v>159</v>
      </c>
      <c r="C48" s="13" t="str">
        <f>VLOOKUP(A48,Kommuntabell!$A$2:$D$91,4,FALSE)</f>
        <v>Buskerud</v>
      </c>
      <c r="D48" s="14">
        <v>530</v>
      </c>
      <c r="E48" s="14">
        <v>43</v>
      </c>
      <c r="F48" s="14">
        <v>487</v>
      </c>
      <c r="G48" s="14">
        <v>1420</v>
      </c>
      <c r="H48" s="14">
        <v>186</v>
      </c>
      <c r="I48" s="14">
        <v>1234</v>
      </c>
    </row>
    <row r="49" spans="1:9" x14ac:dyDescent="0.25">
      <c r="A49" s="13">
        <v>3046</v>
      </c>
      <c r="B49" s="13" t="s">
        <v>152</v>
      </c>
      <c r="C49" s="13" t="str">
        <f>VLOOKUP(A49,Kommuntabell!$A$2:$D$91,4,FALSE)</f>
        <v>Buskerud</v>
      </c>
      <c r="D49" s="14">
        <v>282</v>
      </c>
      <c r="E49" s="14">
        <v>24</v>
      </c>
      <c r="F49" s="14">
        <v>258</v>
      </c>
      <c r="G49" s="14">
        <v>939</v>
      </c>
      <c r="H49" s="14">
        <v>156</v>
      </c>
      <c r="I49" s="14">
        <v>783</v>
      </c>
    </row>
    <row r="50" spans="1:9" x14ac:dyDescent="0.25">
      <c r="A50" s="13">
        <v>3047</v>
      </c>
      <c r="B50" s="13" t="s">
        <v>151</v>
      </c>
      <c r="C50" s="13" t="str">
        <f>VLOOKUP(A50,Kommuntabell!$A$2:$D$91,4,FALSE)</f>
        <v>Buskerud</v>
      </c>
      <c r="D50" s="14">
        <v>2268</v>
      </c>
      <c r="E50" s="14">
        <v>234</v>
      </c>
      <c r="F50" s="14">
        <v>2034</v>
      </c>
      <c r="G50" s="14">
        <v>6017</v>
      </c>
      <c r="H50" s="14">
        <v>1149</v>
      </c>
      <c r="I50" s="14">
        <v>4868</v>
      </c>
    </row>
    <row r="51" spans="1:9" x14ac:dyDescent="0.25">
      <c r="A51" s="13">
        <v>3048</v>
      </c>
      <c r="B51" s="13" t="s">
        <v>150</v>
      </c>
      <c r="C51" s="13" t="str">
        <f>VLOOKUP(A51,Kommuntabell!$A$2:$D$91,4,FALSE)</f>
        <v>Buskerud</v>
      </c>
      <c r="D51" s="14">
        <v>3509</v>
      </c>
      <c r="E51" s="14">
        <v>365</v>
      </c>
      <c r="F51" s="14">
        <v>3144</v>
      </c>
      <c r="G51" s="14">
        <v>8607</v>
      </c>
      <c r="H51" s="14">
        <v>1502</v>
      </c>
      <c r="I51" s="14">
        <v>7105</v>
      </c>
    </row>
    <row r="52" spans="1:9" x14ac:dyDescent="0.25">
      <c r="A52" s="13">
        <v>3049</v>
      </c>
      <c r="B52" s="13" t="s">
        <v>149</v>
      </c>
      <c r="C52" s="13" t="str">
        <f>VLOOKUP(A52,Kommuntabell!$A$2:$D$91,4,FALSE)</f>
        <v>Buskerud</v>
      </c>
      <c r="D52" s="14">
        <v>4437</v>
      </c>
      <c r="E52" s="14">
        <v>440</v>
      </c>
      <c r="F52" s="14">
        <v>3997</v>
      </c>
      <c r="G52" s="14">
        <v>12374</v>
      </c>
      <c r="H52" s="14">
        <v>1726</v>
      </c>
      <c r="I52" s="14">
        <v>10648</v>
      </c>
    </row>
    <row r="53" spans="1:9" x14ac:dyDescent="0.25">
      <c r="A53" s="13">
        <v>3050</v>
      </c>
      <c r="B53" s="13" t="s">
        <v>160</v>
      </c>
      <c r="C53" s="13" t="str">
        <f>VLOOKUP(A53,Kommuntabell!$A$2:$D$91,4,FALSE)</f>
        <v>Buskerud</v>
      </c>
      <c r="D53" s="14">
        <v>462</v>
      </c>
      <c r="E53" s="14">
        <v>49</v>
      </c>
      <c r="F53" s="14">
        <v>413</v>
      </c>
      <c r="G53" s="14">
        <v>1091</v>
      </c>
      <c r="H53" s="14">
        <v>136</v>
      </c>
      <c r="I53" s="14">
        <v>955</v>
      </c>
    </row>
    <row r="54" spans="1:9" x14ac:dyDescent="0.25">
      <c r="A54" s="13">
        <v>3051</v>
      </c>
      <c r="B54" s="13" t="s">
        <v>161</v>
      </c>
      <c r="C54" s="13" t="str">
        <f>VLOOKUP(A54,Kommuntabell!$A$2:$D$91,4,FALSE)</f>
        <v>Buskerud</v>
      </c>
      <c r="D54" s="14">
        <v>223</v>
      </c>
      <c r="E54" s="14">
        <v>16</v>
      </c>
      <c r="F54" s="14">
        <v>207</v>
      </c>
      <c r="G54" s="14">
        <v>507</v>
      </c>
      <c r="H54" s="14">
        <v>57</v>
      </c>
      <c r="I54" s="14">
        <v>450</v>
      </c>
    </row>
    <row r="55" spans="1:9" x14ac:dyDescent="0.25">
      <c r="A55" s="13">
        <v>3052</v>
      </c>
      <c r="B55" s="13" t="s">
        <v>162</v>
      </c>
      <c r="C55" s="13" t="str">
        <f>VLOOKUP(A55,Kommuntabell!$A$2:$D$91,4,FALSE)</f>
        <v>Buskerud</v>
      </c>
      <c r="D55" s="14">
        <v>419</v>
      </c>
      <c r="E55" s="14">
        <v>24</v>
      </c>
      <c r="F55" s="14">
        <v>395</v>
      </c>
      <c r="G55" s="14">
        <v>965</v>
      </c>
      <c r="H55" s="14">
        <v>114</v>
      </c>
      <c r="I55" s="14">
        <v>851</v>
      </c>
    </row>
    <row r="56" spans="1:9" x14ac:dyDescent="0.25">
      <c r="A56" s="13">
        <v>3053</v>
      </c>
      <c r="B56" s="13" t="s">
        <v>212</v>
      </c>
      <c r="C56" s="13" t="str">
        <f>VLOOKUP(A56,Kommuntabell!$A$2:$D$91,4,FALSE)</f>
        <v>Akershus</v>
      </c>
      <c r="D56" s="14">
        <v>1098</v>
      </c>
      <c r="E56" s="14">
        <v>92</v>
      </c>
      <c r="F56" s="14">
        <v>1006</v>
      </c>
      <c r="G56" s="14">
        <v>2980</v>
      </c>
      <c r="H56" s="14">
        <v>495</v>
      </c>
      <c r="I56" s="14">
        <v>2485</v>
      </c>
    </row>
    <row r="57" spans="1:9" x14ac:dyDescent="0.25">
      <c r="A57" s="13">
        <v>3054</v>
      </c>
      <c r="B57" s="13" t="s">
        <v>213</v>
      </c>
      <c r="C57" s="13" t="str">
        <f>VLOOKUP(A57,Kommuntabell!$A$2:$D$91,4,FALSE)</f>
        <v>Akershus</v>
      </c>
      <c r="D57" s="14">
        <v>1428</v>
      </c>
      <c r="E57" s="14">
        <v>122</v>
      </c>
      <c r="F57" s="14">
        <v>1306</v>
      </c>
      <c r="G57" s="14">
        <v>3955</v>
      </c>
      <c r="H57" s="14">
        <v>584</v>
      </c>
      <c r="I57" s="14">
        <v>3371</v>
      </c>
    </row>
    <row r="58" spans="1:9" x14ac:dyDescent="0.25">
      <c r="A58" s="13">
        <v>5401</v>
      </c>
      <c r="B58" s="13" t="s">
        <v>163</v>
      </c>
      <c r="C58" s="13" t="str">
        <f>VLOOKUP(A58,Kommuntabell!$A$2:$D$91,4,FALSE)</f>
        <v>Troms</v>
      </c>
      <c r="D58" s="14">
        <v>16980</v>
      </c>
      <c r="E58" s="14">
        <v>1337</v>
      </c>
      <c r="F58" s="14">
        <v>15643</v>
      </c>
      <c r="G58" s="14">
        <v>34049</v>
      </c>
      <c r="H58" s="14">
        <v>4695</v>
      </c>
      <c r="I58" s="14">
        <v>29354</v>
      </c>
    </row>
    <row r="59" spans="1:9" x14ac:dyDescent="0.25">
      <c r="A59" s="13">
        <v>5402</v>
      </c>
      <c r="B59" s="13" t="s">
        <v>165</v>
      </c>
      <c r="C59" s="13" t="str">
        <f>VLOOKUP(A59,Kommuntabell!$A$2:$D$91,4,FALSE)</f>
        <v>Troms</v>
      </c>
      <c r="D59" s="14">
        <v>4534</v>
      </c>
      <c r="E59" s="14">
        <v>425</v>
      </c>
      <c r="F59" s="14">
        <v>4109</v>
      </c>
      <c r="G59" s="14">
        <v>10153</v>
      </c>
      <c r="H59" s="14">
        <v>1590</v>
      </c>
      <c r="I59" s="14">
        <v>8563</v>
      </c>
    </row>
    <row r="60" spans="1:9" x14ac:dyDescent="0.25">
      <c r="A60" s="13">
        <v>5403</v>
      </c>
      <c r="B60" s="13" t="s">
        <v>185</v>
      </c>
      <c r="C60" s="13" t="str">
        <f>VLOOKUP(A60,Kommuntabell!$A$2:$D$91,4,FALSE)</f>
        <v>Finnmark</v>
      </c>
      <c r="D60" s="14">
        <v>4628</v>
      </c>
      <c r="E60" s="14">
        <v>498</v>
      </c>
      <c r="F60" s="14">
        <v>4130</v>
      </c>
      <c r="G60" s="14">
        <v>8690</v>
      </c>
      <c r="H60" s="14">
        <v>1520</v>
      </c>
      <c r="I60" s="14">
        <v>7170</v>
      </c>
    </row>
    <row r="61" spans="1:9" x14ac:dyDescent="0.25">
      <c r="A61" s="13">
        <v>5404</v>
      </c>
      <c r="B61" s="13" t="s">
        <v>202</v>
      </c>
      <c r="C61" s="13" t="str">
        <f>VLOOKUP(A61,Kommuntabell!$A$2:$D$91,4,FALSE)</f>
        <v>Finnmark</v>
      </c>
      <c r="D61" s="14">
        <v>294</v>
      </c>
      <c r="E61" s="14">
        <v>39</v>
      </c>
      <c r="F61" s="14">
        <v>255</v>
      </c>
      <c r="G61" s="14">
        <v>780</v>
      </c>
      <c r="H61" s="14">
        <v>142</v>
      </c>
      <c r="I61" s="14">
        <v>638</v>
      </c>
    </row>
    <row r="62" spans="1:9" x14ac:dyDescent="0.25">
      <c r="A62" s="13">
        <v>5405</v>
      </c>
      <c r="B62" s="13" t="s">
        <v>189</v>
      </c>
      <c r="C62" s="13" t="str">
        <f>VLOOKUP(A62,Kommuntabell!$A$2:$D$91,4,FALSE)</f>
        <v>Finnmark</v>
      </c>
      <c r="D62" s="14">
        <v>1061</v>
      </c>
      <c r="E62" s="14">
        <v>107</v>
      </c>
      <c r="F62" s="14">
        <v>954</v>
      </c>
      <c r="G62" s="14">
        <v>2331</v>
      </c>
      <c r="H62" s="14">
        <v>372</v>
      </c>
      <c r="I62" s="14">
        <v>1959</v>
      </c>
    </row>
    <row r="63" spans="1:9" x14ac:dyDescent="0.25">
      <c r="A63" s="13">
        <v>5406</v>
      </c>
      <c r="B63" s="13" t="s">
        <v>187</v>
      </c>
      <c r="C63" s="13" t="str">
        <f>VLOOKUP(A63,Kommuntabell!$A$2:$D$91,4,FALSE)</f>
        <v>Finnmark</v>
      </c>
      <c r="D63" s="14">
        <v>2259</v>
      </c>
      <c r="E63" s="14">
        <v>205</v>
      </c>
      <c r="F63" s="14">
        <v>2054</v>
      </c>
      <c r="G63" s="14">
        <v>4809</v>
      </c>
      <c r="H63" s="14">
        <v>769</v>
      </c>
      <c r="I63" s="14">
        <v>4040</v>
      </c>
    </row>
    <row r="64" spans="1:9" x14ac:dyDescent="0.25">
      <c r="A64" s="13">
        <v>5411</v>
      </c>
      <c r="B64" s="13" t="s">
        <v>166</v>
      </c>
      <c r="C64" s="13" t="str">
        <f>VLOOKUP(A64,Kommuntabell!$A$2:$D$91,4,FALSE)</f>
        <v>Troms</v>
      </c>
      <c r="D64" s="14">
        <v>463</v>
      </c>
      <c r="E64" s="14">
        <v>42</v>
      </c>
      <c r="F64" s="14">
        <v>421</v>
      </c>
      <c r="G64" s="14">
        <v>1112</v>
      </c>
      <c r="H64" s="14">
        <v>220</v>
      </c>
      <c r="I64" s="14">
        <v>892</v>
      </c>
    </row>
    <row r="65" spans="1:9" x14ac:dyDescent="0.25">
      <c r="A65" s="13">
        <v>5412</v>
      </c>
      <c r="B65" s="13" t="s">
        <v>167</v>
      </c>
      <c r="C65" s="13" t="str">
        <f>VLOOKUP(A65,Kommuntabell!$A$2:$D$91,4,FALSE)</f>
        <v>Troms</v>
      </c>
      <c r="D65" s="14">
        <v>582</v>
      </c>
      <c r="E65" s="14">
        <v>44</v>
      </c>
      <c r="F65" s="14">
        <v>538</v>
      </c>
      <c r="G65" s="14">
        <v>1645</v>
      </c>
      <c r="H65" s="14">
        <v>320</v>
      </c>
      <c r="I65" s="14">
        <v>1325</v>
      </c>
    </row>
    <row r="66" spans="1:9" x14ac:dyDescent="0.25">
      <c r="A66" s="13">
        <v>5413</v>
      </c>
      <c r="B66" s="13" t="s">
        <v>168</v>
      </c>
      <c r="C66" s="13" t="str">
        <f>VLOOKUP(A66,Kommuntabell!$A$2:$D$91,4,FALSE)</f>
        <v>Troms</v>
      </c>
      <c r="D66" s="14">
        <v>185</v>
      </c>
      <c r="E66" s="14">
        <v>18</v>
      </c>
      <c r="F66" s="14">
        <v>167</v>
      </c>
      <c r="G66" s="14">
        <v>466</v>
      </c>
      <c r="H66" s="14">
        <v>94</v>
      </c>
      <c r="I66" s="14">
        <v>372</v>
      </c>
    </row>
    <row r="67" spans="1:9" x14ac:dyDescent="0.25">
      <c r="A67" s="13">
        <v>5414</v>
      </c>
      <c r="B67" s="13" t="s">
        <v>169</v>
      </c>
      <c r="C67" s="13" t="str">
        <f>VLOOKUP(A67,Kommuntabell!$A$2:$D$91,4,FALSE)</f>
        <v>Troms</v>
      </c>
      <c r="D67" s="14">
        <v>176</v>
      </c>
      <c r="E67" s="14">
        <v>19</v>
      </c>
      <c r="F67" s="14">
        <v>157</v>
      </c>
      <c r="G67" s="14">
        <v>438</v>
      </c>
      <c r="H67" s="14">
        <v>117</v>
      </c>
      <c r="I67" s="14">
        <v>321</v>
      </c>
    </row>
    <row r="68" spans="1:9" x14ac:dyDescent="0.25">
      <c r="A68" s="13">
        <v>5415</v>
      </c>
      <c r="B68" s="13" t="s">
        <v>214</v>
      </c>
      <c r="C68" s="13" t="str">
        <f>VLOOKUP(A68,Kommuntabell!$A$2:$D$91,4,FALSE)</f>
        <v>Troms</v>
      </c>
      <c r="D68" s="14">
        <v>147</v>
      </c>
      <c r="E68" s="14">
        <v>7</v>
      </c>
      <c r="F68" s="14">
        <v>140</v>
      </c>
      <c r="G68" s="14">
        <v>369</v>
      </c>
      <c r="H68" s="14">
        <v>82</v>
      </c>
      <c r="I68" s="14">
        <v>287</v>
      </c>
    </row>
    <row r="69" spans="1:9" x14ac:dyDescent="0.25">
      <c r="A69" s="13">
        <v>5416</v>
      </c>
      <c r="B69" s="13" t="s">
        <v>171</v>
      </c>
      <c r="C69" s="13" t="str">
        <f>VLOOKUP(A69,Kommuntabell!$A$2:$D$91,4,FALSE)</f>
        <v>Troms</v>
      </c>
      <c r="D69" s="14">
        <v>971</v>
      </c>
      <c r="E69" s="14">
        <v>55</v>
      </c>
      <c r="F69" s="14">
        <v>916</v>
      </c>
      <c r="G69" s="14">
        <v>1437</v>
      </c>
      <c r="H69" s="14">
        <v>137</v>
      </c>
      <c r="I69" s="14">
        <v>1300</v>
      </c>
    </row>
    <row r="70" spans="1:9" x14ac:dyDescent="0.25">
      <c r="A70" s="13">
        <v>5417</v>
      </c>
      <c r="B70" s="13" t="s">
        <v>172</v>
      </c>
      <c r="C70" s="13" t="str">
        <f>VLOOKUP(A70,Kommuntabell!$A$2:$D$91,4,FALSE)</f>
        <v>Troms</v>
      </c>
      <c r="D70" s="14">
        <v>372</v>
      </c>
      <c r="E70" s="14">
        <v>41</v>
      </c>
      <c r="F70" s="14">
        <v>331</v>
      </c>
      <c r="G70" s="14">
        <v>815</v>
      </c>
      <c r="H70" s="14">
        <v>132</v>
      </c>
      <c r="I70" s="14">
        <v>683</v>
      </c>
    </row>
    <row r="71" spans="1:9" x14ac:dyDescent="0.25">
      <c r="A71" s="13">
        <v>5418</v>
      </c>
      <c r="B71" s="13" t="s">
        <v>173</v>
      </c>
      <c r="C71" s="13" t="str">
        <f>VLOOKUP(A71,Kommuntabell!$A$2:$D$91,4,FALSE)</f>
        <v>Troms</v>
      </c>
      <c r="D71" s="14">
        <v>1440</v>
      </c>
      <c r="E71" s="14">
        <v>103</v>
      </c>
      <c r="F71" s="14">
        <v>1337</v>
      </c>
      <c r="G71" s="14">
        <v>2527</v>
      </c>
      <c r="H71" s="14">
        <v>389</v>
      </c>
      <c r="I71" s="14">
        <v>2138</v>
      </c>
    </row>
    <row r="72" spans="1:9" x14ac:dyDescent="0.25">
      <c r="A72" s="13">
        <v>5419</v>
      </c>
      <c r="B72" s="13" t="s">
        <v>174</v>
      </c>
      <c r="C72" s="13" t="str">
        <f>VLOOKUP(A72,Kommuntabell!$A$2:$D$91,4,FALSE)</f>
        <v>Troms</v>
      </c>
      <c r="D72" s="14">
        <v>634</v>
      </c>
      <c r="E72" s="14">
        <v>51</v>
      </c>
      <c r="F72" s="14">
        <v>583</v>
      </c>
      <c r="G72" s="14">
        <v>1386</v>
      </c>
      <c r="H72" s="14">
        <v>223</v>
      </c>
      <c r="I72" s="14">
        <v>1163</v>
      </c>
    </row>
    <row r="73" spans="1:9" x14ac:dyDescent="0.25">
      <c r="A73" s="13">
        <v>5420</v>
      </c>
      <c r="B73" s="13" t="s">
        <v>175</v>
      </c>
      <c r="C73" s="13" t="str">
        <f>VLOOKUP(A73,Kommuntabell!$A$2:$D$91,4,FALSE)</f>
        <v>Troms</v>
      </c>
      <c r="D73" s="14">
        <v>180</v>
      </c>
      <c r="E73" s="14">
        <v>22</v>
      </c>
      <c r="F73" s="14">
        <v>158</v>
      </c>
      <c r="G73" s="14">
        <v>378</v>
      </c>
      <c r="H73" s="14">
        <v>75</v>
      </c>
      <c r="I73" s="14">
        <v>303</v>
      </c>
    </row>
    <row r="74" spans="1:9" x14ac:dyDescent="0.25">
      <c r="A74" s="13">
        <v>5421</v>
      </c>
      <c r="B74" s="13" t="s">
        <v>176</v>
      </c>
      <c r="C74" s="13" t="str">
        <f>VLOOKUP(A74,Kommuntabell!$A$2:$D$91,4,FALSE)</f>
        <v>Troms</v>
      </c>
      <c r="D74" s="14">
        <v>2710</v>
      </c>
      <c r="E74" s="14">
        <v>262</v>
      </c>
      <c r="F74" s="14">
        <v>2448</v>
      </c>
      <c r="G74" s="14">
        <v>5871</v>
      </c>
      <c r="H74" s="14">
        <v>1042</v>
      </c>
      <c r="I74" s="14">
        <v>4829</v>
      </c>
    </row>
    <row r="75" spans="1:9" x14ac:dyDescent="0.25">
      <c r="A75" s="13">
        <v>5422</v>
      </c>
      <c r="B75" s="13" t="s">
        <v>177</v>
      </c>
      <c r="C75" s="13" t="str">
        <f>VLOOKUP(A75,Kommuntabell!$A$2:$D$91,4,FALSE)</f>
        <v>Troms</v>
      </c>
      <c r="D75" s="14">
        <v>950</v>
      </c>
      <c r="E75" s="14">
        <v>106</v>
      </c>
      <c r="F75" s="14">
        <v>844</v>
      </c>
      <c r="G75" s="14">
        <v>2259</v>
      </c>
      <c r="H75" s="14">
        <v>474</v>
      </c>
      <c r="I75" s="14">
        <v>1785</v>
      </c>
    </row>
    <row r="76" spans="1:9" x14ac:dyDescent="0.25">
      <c r="A76" s="13">
        <v>5423</v>
      </c>
      <c r="B76" s="13" t="s">
        <v>178</v>
      </c>
      <c r="C76" s="13" t="str">
        <f>VLOOKUP(A76,Kommuntabell!$A$2:$D$91,4,FALSE)</f>
        <v>Troms</v>
      </c>
      <c r="D76" s="14">
        <v>320</v>
      </c>
      <c r="E76" s="14">
        <v>33</v>
      </c>
      <c r="F76" s="14">
        <v>287</v>
      </c>
      <c r="G76" s="14">
        <v>862</v>
      </c>
      <c r="H76" s="14">
        <v>172</v>
      </c>
      <c r="I76" s="14">
        <v>690</v>
      </c>
    </row>
    <row r="77" spans="1:9" x14ac:dyDescent="0.25">
      <c r="A77" s="13">
        <v>5424</v>
      </c>
      <c r="B77" s="13" t="s">
        <v>179</v>
      </c>
      <c r="C77" s="13" t="str">
        <f>VLOOKUP(A77,Kommuntabell!$A$2:$D$91,4,FALSE)</f>
        <v>Troms</v>
      </c>
      <c r="D77" s="14">
        <v>451</v>
      </c>
      <c r="E77" s="14">
        <v>28</v>
      </c>
      <c r="F77" s="14">
        <v>423</v>
      </c>
      <c r="G77" s="14">
        <v>1016</v>
      </c>
      <c r="H77" s="14">
        <v>178</v>
      </c>
      <c r="I77" s="14">
        <v>838</v>
      </c>
    </row>
    <row r="78" spans="1:9" x14ac:dyDescent="0.25">
      <c r="A78" s="13">
        <v>5425</v>
      </c>
      <c r="B78" s="13" t="s">
        <v>215</v>
      </c>
      <c r="C78" s="13" t="str">
        <f>VLOOKUP(A78,Kommuntabell!$A$2:$D$91,4,FALSE)</f>
        <v>Troms</v>
      </c>
      <c r="D78" s="14">
        <v>333</v>
      </c>
      <c r="E78" s="14">
        <v>30</v>
      </c>
      <c r="F78" s="14">
        <v>303</v>
      </c>
      <c r="G78" s="14">
        <v>682</v>
      </c>
      <c r="H78" s="14">
        <v>117</v>
      </c>
      <c r="I78" s="14">
        <v>565</v>
      </c>
    </row>
    <row r="79" spans="1:9" x14ac:dyDescent="0.25">
      <c r="A79" s="13">
        <v>5426</v>
      </c>
      <c r="B79" s="13" t="s">
        <v>216</v>
      </c>
      <c r="C79" s="13" t="str">
        <f>VLOOKUP(A79,Kommuntabell!$A$2:$D$91,4,FALSE)</f>
        <v>Troms</v>
      </c>
      <c r="D79" s="14">
        <v>306</v>
      </c>
      <c r="E79" s="14">
        <v>21</v>
      </c>
      <c r="F79" s="14">
        <v>285</v>
      </c>
      <c r="G79" s="14">
        <v>773</v>
      </c>
      <c r="H79" s="14">
        <v>171</v>
      </c>
      <c r="I79" s="14">
        <v>602</v>
      </c>
    </row>
    <row r="80" spans="1:9" x14ac:dyDescent="0.25">
      <c r="A80" s="13">
        <v>5427</v>
      </c>
      <c r="B80" s="13" t="s">
        <v>182</v>
      </c>
      <c r="C80" s="13" t="str">
        <f>VLOOKUP(A80,Kommuntabell!$A$2:$D$91,4,FALSE)</f>
        <v>Troms</v>
      </c>
      <c r="D80" s="14">
        <v>541</v>
      </c>
      <c r="E80" s="14">
        <v>56</v>
      </c>
      <c r="F80" s="14">
        <v>485</v>
      </c>
      <c r="G80" s="14">
        <v>1126</v>
      </c>
      <c r="H80" s="14">
        <v>216</v>
      </c>
      <c r="I80" s="14">
        <v>910</v>
      </c>
    </row>
    <row r="81" spans="1:9" x14ac:dyDescent="0.25">
      <c r="A81" s="13">
        <v>5428</v>
      </c>
      <c r="B81" s="13" t="s">
        <v>183</v>
      </c>
      <c r="C81" s="13" t="str">
        <f>VLOOKUP(A81,Kommuntabell!$A$2:$D$91,4,FALSE)</f>
        <v>Troms</v>
      </c>
      <c r="D81" s="14">
        <v>877</v>
      </c>
      <c r="E81" s="14">
        <v>70</v>
      </c>
      <c r="F81" s="14">
        <v>807</v>
      </c>
      <c r="G81" s="14">
        <v>1870</v>
      </c>
      <c r="H81" s="14">
        <v>338</v>
      </c>
      <c r="I81" s="14">
        <v>1532</v>
      </c>
    </row>
    <row r="82" spans="1:9" x14ac:dyDescent="0.25">
      <c r="A82" s="13">
        <v>5429</v>
      </c>
      <c r="B82" s="13" t="s">
        <v>184</v>
      </c>
      <c r="C82" s="13" t="str">
        <f>VLOOKUP(A82,Kommuntabell!$A$2:$D$91,4,FALSE)</f>
        <v>Troms</v>
      </c>
      <c r="D82" s="14">
        <v>177</v>
      </c>
      <c r="E82" s="14">
        <v>17</v>
      </c>
      <c r="F82" s="14">
        <v>160</v>
      </c>
      <c r="G82" s="14">
        <v>469</v>
      </c>
      <c r="H82" s="14">
        <v>107</v>
      </c>
      <c r="I82" s="14">
        <v>362</v>
      </c>
    </row>
    <row r="83" spans="1:9" x14ac:dyDescent="0.25">
      <c r="A83" s="13">
        <v>5430</v>
      </c>
      <c r="B83" s="13" t="s">
        <v>217</v>
      </c>
      <c r="C83" s="13" t="str">
        <f>VLOOKUP(A83,Kommuntabell!$A$2:$D$91,4,FALSE)</f>
        <v>Finnmark</v>
      </c>
      <c r="D83" s="14">
        <v>517</v>
      </c>
      <c r="E83" s="14">
        <v>69</v>
      </c>
      <c r="F83" s="14">
        <v>448</v>
      </c>
      <c r="G83" s="14">
        <v>1200</v>
      </c>
      <c r="H83" s="14">
        <v>231</v>
      </c>
      <c r="I83" s="14">
        <v>969</v>
      </c>
    </row>
    <row r="84" spans="1:9" x14ac:dyDescent="0.25">
      <c r="A84" s="13">
        <v>5432</v>
      </c>
      <c r="B84" s="13" t="s">
        <v>192</v>
      </c>
      <c r="C84" s="13" t="str">
        <f>VLOOKUP(A84,Kommuntabell!$A$2:$D$91,4,FALSE)</f>
        <v>Finnmark</v>
      </c>
      <c r="D84" s="14">
        <v>126</v>
      </c>
      <c r="E84" s="14">
        <v>9</v>
      </c>
      <c r="F84" s="14">
        <v>117</v>
      </c>
      <c r="G84" s="14">
        <v>343</v>
      </c>
      <c r="H84" s="14">
        <v>71</v>
      </c>
      <c r="I84" s="14">
        <v>272</v>
      </c>
    </row>
    <row r="85" spans="1:9" x14ac:dyDescent="0.25">
      <c r="A85" s="13">
        <v>5433</v>
      </c>
      <c r="B85" s="13" t="s">
        <v>193</v>
      </c>
      <c r="C85" s="13" t="str">
        <f>VLOOKUP(A85,Kommuntabell!$A$2:$D$91,4,FALSE)</f>
        <v>Finnmark</v>
      </c>
      <c r="D85" s="14">
        <v>136</v>
      </c>
      <c r="E85" s="14">
        <v>19</v>
      </c>
      <c r="F85" s="14">
        <v>117</v>
      </c>
      <c r="G85" s="14">
        <v>443</v>
      </c>
      <c r="H85" s="14">
        <v>115</v>
      </c>
      <c r="I85" s="14">
        <v>328</v>
      </c>
    </row>
    <row r="86" spans="1:9" x14ac:dyDescent="0.25">
      <c r="A86" s="13">
        <v>5434</v>
      </c>
      <c r="B86" s="13" t="s">
        <v>194</v>
      </c>
      <c r="C86" s="13" t="str">
        <f>VLOOKUP(A86,Kommuntabell!$A$2:$D$91,4,FALSE)</f>
        <v>Finnmark</v>
      </c>
      <c r="D86" s="14">
        <v>154</v>
      </c>
      <c r="E86" s="14">
        <v>16</v>
      </c>
      <c r="F86" s="14">
        <v>138</v>
      </c>
      <c r="G86" s="14">
        <v>491</v>
      </c>
      <c r="H86" s="14">
        <v>87</v>
      </c>
      <c r="I86" s="14">
        <v>404</v>
      </c>
    </row>
    <row r="87" spans="1:9" x14ac:dyDescent="0.25">
      <c r="A87" s="13">
        <v>5435</v>
      </c>
      <c r="B87" s="13" t="s">
        <v>195</v>
      </c>
      <c r="C87" s="13" t="str">
        <f>VLOOKUP(A87,Kommuntabell!$A$2:$D$91,4,FALSE)</f>
        <v>Finnmark</v>
      </c>
      <c r="D87" s="14">
        <v>556</v>
      </c>
      <c r="E87" s="14">
        <v>54</v>
      </c>
      <c r="F87" s="14">
        <v>502</v>
      </c>
      <c r="G87" s="14">
        <v>1247</v>
      </c>
      <c r="H87" s="14">
        <v>226</v>
      </c>
      <c r="I87" s="14">
        <v>1021</v>
      </c>
    </row>
    <row r="88" spans="1:9" x14ac:dyDescent="0.25">
      <c r="A88" s="13">
        <v>5436</v>
      </c>
      <c r="B88" s="13" t="s">
        <v>218</v>
      </c>
      <c r="C88" s="13" t="str">
        <f>VLOOKUP(A88,Kommuntabell!$A$2:$D$91,4,FALSE)</f>
        <v>Finnmark</v>
      </c>
      <c r="D88" s="14">
        <v>708</v>
      </c>
      <c r="E88" s="14">
        <v>60</v>
      </c>
      <c r="F88" s="14">
        <v>648</v>
      </c>
      <c r="G88" s="14">
        <v>1559</v>
      </c>
      <c r="H88" s="14">
        <v>299</v>
      </c>
      <c r="I88" s="14">
        <v>1260</v>
      </c>
    </row>
    <row r="89" spans="1:9" x14ac:dyDescent="0.25">
      <c r="A89" s="13">
        <v>5437</v>
      </c>
      <c r="B89" s="13" t="s">
        <v>219</v>
      </c>
      <c r="C89" s="13" t="str">
        <f>VLOOKUP(A89,Kommuntabell!$A$2:$D$91,4,FALSE)</f>
        <v>Finnmark</v>
      </c>
      <c r="D89" s="14">
        <v>535</v>
      </c>
      <c r="E89" s="14">
        <v>52</v>
      </c>
      <c r="F89" s="14">
        <v>483</v>
      </c>
      <c r="G89" s="14">
        <v>1052</v>
      </c>
      <c r="H89" s="14">
        <v>161</v>
      </c>
      <c r="I89" s="14">
        <v>891</v>
      </c>
    </row>
    <row r="90" spans="1:9" x14ac:dyDescent="0.25">
      <c r="A90" s="13">
        <v>5438</v>
      </c>
      <c r="B90" s="13" t="s">
        <v>197</v>
      </c>
      <c r="C90" s="13" t="str">
        <f>VLOOKUP(A90,Kommuntabell!$A$2:$D$91,4,FALSE)</f>
        <v>Finnmark</v>
      </c>
      <c r="D90" s="14">
        <v>215</v>
      </c>
      <c r="E90" s="14">
        <v>20</v>
      </c>
      <c r="F90" s="14">
        <v>195</v>
      </c>
      <c r="G90" s="14">
        <v>519</v>
      </c>
      <c r="H90" s="14">
        <v>130</v>
      </c>
      <c r="I90" s="14">
        <v>389</v>
      </c>
    </row>
    <row r="91" spans="1:9" x14ac:dyDescent="0.25">
      <c r="A91" s="13">
        <v>5439</v>
      </c>
      <c r="B91" s="13" t="s">
        <v>198</v>
      </c>
      <c r="C91" s="13" t="str">
        <f>VLOOKUP(A91,Kommuntabell!$A$2:$D$91,4,FALSE)</f>
        <v>Finnmark</v>
      </c>
      <c r="D91" s="14">
        <v>170</v>
      </c>
      <c r="E91" s="14">
        <v>36</v>
      </c>
      <c r="F91" s="14">
        <v>134</v>
      </c>
      <c r="G91" s="14">
        <v>479</v>
      </c>
      <c r="H91" s="14">
        <v>118</v>
      </c>
      <c r="I91" s="14">
        <v>361</v>
      </c>
    </row>
    <row r="92" spans="1:9" x14ac:dyDescent="0.25">
      <c r="A92" s="13">
        <v>5440</v>
      </c>
      <c r="B92" s="13" t="s">
        <v>200</v>
      </c>
      <c r="C92" s="13" t="str">
        <f>VLOOKUP(A92,Kommuntabell!$A$2:$D$91,4,FALSE)</f>
        <v>Finnmark</v>
      </c>
      <c r="D92" s="14">
        <v>164</v>
      </c>
      <c r="E92" s="14">
        <v>10</v>
      </c>
      <c r="F92" s="14">
        <v>154</v>
      </c>
      <c r="G92" s="14">
        <v>376</v>
      </c>
      <c r="H92" s="14">
        <v>68</v>
      </c>
      <c r="I92" s="14">
        <v>308</v>
      </c>
    </row>
    <row r="93" spans="1:9" x14ac:dyDescent="0.25">
      <c r="A93" s="13">
        <v>5441</v>
      </c>
      <c r="B93" s="13" t="s">
        <v>220</v>
      </c>
      <c r="C93" s="13" t="str">
        <f>VLOOKUP(A93,Kommuntabell!$A$2:$D$91,4,FALSE)</f>
        <v>Finnmark</v>
      </c>
      <c r="D93" s="14">
        <v>466</v>
      </c>
      <c r="E93" s="14">
        <v>50</v>
      </c>
      <c r="F93" s="14">
        <v>416</v>
      </c>
      <c r="G93" s="14">
        <v>1179</v>
      </c>
      <c r="H93" s="14">
        <v>190</v>
      </c>
      <c r="I93" s="14">
        <v>989</v>
      </c>
    </row>
    <row r="94" spans="1:9" x14ac:dyDescent="0.25">
      <c r="A94" s="13">
        <v>5442</v>
      </c>
      <c r="B94" s="13" t="s">
        <v>221</v>
      </c>
      <c r="C94" s="13" t="str">
        <f>VLOOKUP(A94,Kommuntabell!$A$2:$D$91,4,FALSE)</f>
        <v>Finnmark</v>
      </c>
      <c r="D94" s="14">
        <v>124</v>
      </c>
      <c r="E94" s="14">
        <v>11</v>
      </c>
      <c r="F94" s="14">
        <v>113</v>
      </c>
      <c r="G94" s="14">
        <v>325</v>
      </c>
      <c r="H94" s="14">
        <v>60</v>
      </c>
      <c r="I94" s="14">
        <v>265</v>
      </c>
    </row>
    <row r="95" spans="1:9" x14ac:dyDescent="0.25">
      <c r="A95" s="13">
        <v>5443</v>
      </c>
      <c r="B95" s="13" t="s">
        <v>201</v>
      </c>
      <c r="C95" s="13" t="str">
        <f>VLOOKUP(A95,Kommuntabell!$A$2:$D$91,4,FALSE)</f>
        <v>Finnmark</v>
      </c>
      <c r="D95" s="14">
        <v>439</v>
      </c>
      <c r="E95" s="14">
        <v>46</v>
      </c>
      <c r="F95" s="14">
        <v>393</v>
      </c>
      <c r="G95" s="14">
        <v>955</v>
      </c>
      <c r="H95" s="14">
        <v>170</v>
      </c>
      <c r="I95" s="14">
        <v>785</v>
      </c>
    </row>
    <row r="96" spans="1:9" x14ac:dyDescent="0.25">
      <c r="A96" s="13">
        <v>5444</v>
      </c>
      <c r="B96" s="13" t="s">
        <v>188</v>
      </c>
      <c r="C96" s="13" t="str">
        <f>VLOOKUP(A96,Kommuntabell!$A$2:$D$91,4,FALSE)</f>
        <v>Finnmark</v>
      </c>
      <c r="D96" s="14">
        <v>2008</v>
      </c>
      <c r="E96" s="14">
        <v>182</v>
      </c>
      <c r="F96" s="14">
        <v>1826</v>
      </c>
      <c r="G96" s="14">
        <v>4182</v>
      </c>
      <c r="H96" s="14">
        <v>662</v>
      </c>
      <c r="I96" s="14">
        <v>3520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75BB2-BEC4-4D47-B000-A0123ABF276D}">
  <dimension ref="A1:D91"/>
  <sheetViews>
    <sheetView topLeftCell="A10" workbookViewId="0">
      <selection activeCell="G14" sqref="G14:I34"/>
    </sheetView>
  </sheetViews>
  <sheetFormatPr baseColWidth="10" defaultRowHeight="15" x14ac:dyDescent="0.25"/>
  <sheetData>
    <row r="1" spans="1:4" ht="60" x14ac:dyDescent="0.25">
      <c r="A1" s="10" t="s">
        <v>114</v>
      </c>
      <c r="B1" s="10" t="s">
        <v>115</v>
      </c>
      <c r="C1" s="10" t="s">
        <v>116</v>
      </c>
      <c r="D1" s="10" t="s">
        <v>117</v>
      </c>
    </row>
    <row r="2" spans="1:4" x14ac:dyDescent="0.25">
      <c r="A2" s="7">
        <v>3001</v>
      </c>
      <c r="B2" s="7" t="s">
        <v>118</v>
      </c>
      <c r="C2" s="7">
        <v>3101</v>
      </c>
      <c r="D2" s="7" t="s">
        <v>119</v>
      </c>
    </row>
    <row r="3" spans="1:4" x14ac:dyDescent="0.25">
      <c r="A3" s="7">
        <v>3002</v>
      </c>
      <c r="B3" s="7" t="s">
        <v>120</v>
      </c>
      <c r="C3" s="7">
        <v>3103</v>
      </c>
      <c r="D3" s="7" t="s">
        <v>119</v>
      </c>
    </row>
    <row r="4" spans="1:4" x14ac:dyDescent="0.25">
      <c r="A4" s="7">
        <v>3003</v>
      </c>
      <c r="B4" s="7" t="s">
        <v>121</v>
      </c>
      <c r="C4" s="7">
        <v>3105</v>
      </c>
      <c r="D4" s="7" t="s">
        <v>119</v>
      </c>
    </row>
    <row r="5" spans="1:4" x14ac:dyDescent="0.25">
      <c r="A5" s="7">
        <v>3004</v>
      </c>
      <c r="B5" s="7" t="s">
        <v>122</v>
      </c>
      <c r="C5" s="7">
        <v>3107</v>
      </c>
      <c r="D5" s="7" t="s">
        <v>119</v>
      </c>
    </row>
    <row r="6" spans="1:4" x14ac:dyDescent="0.25">
      <c r="A6" s="7">
        <v>3011</v>
      </c>
      <c r="B6" s="7" t="s">
        <v>123</v>
      </c>
      <c r="C6" s="7">
        <v>3110</v>
      </c>
      <c r="D6" s="7" t="s">
        <v>119</v>
      </c>
    </row>
    <row r="7" spans="1:4" x14ac:dyDescent="0.25">
      <c r="A7" s="7">
        <v>3017</v>
      </c>
      <c r="B7" s="7" t="s">
        <v>124</v>
      </c>
      <c r="C7" s="7">
        <v>3112</v>
      </c>
      <c r="D7" s="7" t="s">
        <v>119</v>
      </c>
    </row>
    <row r="8" spans="1:4" x14ac:dyDescent="0.25">
      <c r="A8" s="7">
        <v>3018</v>
      </c>
      <c r="B8" s="7" t="s">
        <v>125</v>
      </c>
      <c r="C8" s="7">
        <v>3114</v>
      </c>
      <c r="D8" s="7" t="s">
        <v>119</v>
      </c>
    </row>
    <row r="9" spans="1:4" x14ac:dyDescent="0.25">
      <c r="A9" s="7">
        <v>3015</v>
      </c>
      <c r="B9" s="7" t="s">
        <v>126</v>
      </c>
      <c r="C9" s="7">
        <v>3116</v>
      </c>
      <c r="D9" s="7" t="s">
        <v>119</v>
      </c>
    </row>
    <row r="10" spans="1:4" x14ac:dyDescent="0.25">
      <c r="A10" s="7">
        <v>3014</v>
      </c>
      <c r="B10" s="7" t="s">
        <v>127</v>
      </c>
      <c r="C10" s="7">
        <v>3118</v>
      </c>
      <c r="D10" s="7" t="s">
        <v>119</v>
      </c>
    </row>
    <row r="11" spans="1:4" x14ac:dyDescent="0.25">
      <c r="A11" s="7">
        <v>3016</v>
      </c>
      <c r="B11" s="7" t="s">
        <v>128</v>
      </c>
      <c r="C11" s="7">
        <v>3120</v>
      </c>
      <c r="D11" s="7" t="s">
        <v>119</v>
      </c>
    </row>
    <row r="12" spans="1:4" x14ac:dyDescent="0.25">
      <c r="A12" s="7">
        <v>3013</v>
      </c>
      <c r="B12" s="7" t="s">
        <v>129</v>
      </c>
      <c r="C12" s="7">
        <v>3122</v>
      </c>
      <c r="D12" s="7" t="s">
        <v>119</v>
      </c>
    </row>
    <row r="13" spans="1:4" x14ac:dyDescent="0.25">
      <c r="A13" s="7">
        <v>3012</v>
      </c>
      <c r="B13" s="7" t="s">
        <v>130</v>
      </c>
      <c r="C13" s="7">
        <v>3124</v>
      </c>
      <c r="D13" s="7" t="s">
        <v>119</v>
      </c>
    </row>
    <row r="14" spans="1:4" x14ac:dyDescent="0.25">
      <c r="A14" s="7">
        <v>3024</v>
      </c>
      <c r="B14" s="7" t="s">
        <v>131</v>
      </c>
      <c r="C14" s="7">
        <v>3201</v>
      </c>
      <c r="D14" s="7" t="s">
        <v>132</v>
      </c>
    </row>
    <row r="15" spans="1:4" x14ac:dyDescent="0.25">
      <c r="A15" s="7">
        <v>3025</v>
      </c>
      <c r="B15" s="7" t="s">
        <v>133</v>
      </c>
      <c r="C15" s="7">
        <v>3203</v>
      </c>
      <c r="D15" s="7" t="s">
        <v>132</v>
      </c>
    </row>
    <row r="16" spans="1:4" x14ac:dyDescent="0.25">
      <c r="A16" s="7">
        <v>3030</v>
      </c>
      <c r="B16" s="7" t="s">
        <v>134</v>
      </c>
      <c r="C16" s="7">
        <v>3205</v>
      </c>
      <c r="D16" s="7" t="s">
        <v>132</v>
      </c>
    </row>
    <row r="17" spans="1:4" x14ac:dyDescent="0.25">
      <c r="A17" s="7">
        <v>3020</v>
      </c>
      <c r="B17" s="7" t="s">
        <v>135</v>
      </c>
      <c r="C17" s="7">
        <v>3207</v>
      </c>
      <c r="D17" s="7" t="s">
        <v>132</v>
      </c>
    </row>
    <row r="18" spans="1:4" x14ac:dyDescent="0.25">
      <c r="A18" s="7">
        <v>3033</v>
      </c>
      <c r="B18" s="7" t="s">
        <v>136</v>
      </c>
      <c r="C18" s="7">
        <v>3209</v>
      </c>
      <c r="D18" s="7" t="s">
        <v>132</v>
      </c>
    </row>
    <row r="19" spans="1:4" x14ac:dyDescent="0.25">
      <c r="A19" s="7">
        <v>3023</v>
      </c>
      <c r="B19" s="7" t="s">
        <v>137</v>
      </c>
      <c r="C19" s="7">
        <v>3212</v>
      </c>
      <c r="D19" s="7" t="s">
        <v>132</v>
      </c>
    </row>
    <row r="20" spans="1:4" x14ac:dyDescent="0.25">
      <c r="A20" s="7">
        <v>3022</v>
      </c>
      <c r="B20" s="7" t="s">
        <v>138</v>
      </c>
      <c r="C20" s="7">
        <v>3214</v>
      </c>
      <c r="D20" s="7" t="s">
        <v>132</v>
      </c>
    </row>
    <row r="21" spans="1:4" x14ac:dyDescent="0.25">
      <c r="A21" s="7">
        <v>3019</v>
      </c>
      <c r="B21" s="7" t="s">
        <v>139</v>
      </c>
      <c r="C21" s="7">
        <v>3216</v>
      </c>
      <c r="D21" s="7" t="s">
        <v>132</v>
      </c>
    </row>
    <row r="22" spans="1:4" x14ac:dyDescent="0.25">
      <c r="A22" s="7">
        <v>3021</v>
      </c>
      <c r="B22" s="7" t="s">
        <v>140</v>
      </c>
      <c r="C22" s="7">
        <v>3218</v>
      </c>
      <c r="D22" s="7" t="s">
        <v>132</v>
      </c>
    </row>
    <row r="23" spans="1:4" x14ac:dyDescent="0.25">
      <c r="A23" s="7">
        <v>3028</v>
      </c>
      <c r="B23" s="7" t="s">
        <v>141</v>
      </c>
      <c r="C23" s="7">
        <v>3220</v>
      </c>
      <c r="D23" s="7" t="s">
        <v>132</v>
      </c>
    </row>
    <row r="24" spans="1:4" x14ac:dyDescent="0.25">
      <c r="A24" s="7">
        <v>3029</v>
      </c>
      <c r="B24" s="7" t="s">
        <v>142</v>
      </c>
      <c r="C24" s="7">
        <v>3222</v>
      </c>
      <c r="D24" s="7" t="s">
        <v>132</v>
      </c>
    </row>
    <row r="25" spans="1:4" x14ac:dyDescent="0.25">
      <c r="A25" s="7">
        <v>3027</v>
      </c>
      <c r="B25" s="7" t="s">
        <v>143</v>
      </c>
      <c r="C25" s="7">
        <v>3224</v>
      </c>
      <c r="D25" s="7" t="s">
        <v>132</v>
      </c>
    </row>
    <row r="26" spans="1:4" x14ac:dyDescent="0.25">
      <c r="A26" s="11">
        <v>3026</v>
      </c>
      <c r="B26" s="11" t="s">
        <v>205</v>
      </c>
      <c r="C26" s="11">
        <v>3226</v>
      </c>
      <c r="D26" s="7" t="s">
        <v>132</v>
      </c>
    </row>
    <row r="27" spans="1:4" x14ac:dyDescent="0.25">
      <c r="A27" s="11">
        <v>3034</v>
      </c>
      <c r="B27" s="11" t="s">
        <v>208</v>
      </c>
      <c r="C27" s="11">
        <v>3228</v>
      </c>
      <c r="D27" s="7" t="s">
        <v>132</v>
      </c>
    </row>
    <row r="28" spans="1:4" x14ac:dyDescent="0.25">
      <c r="A28" s="11">
        <v>3032</v>
      </c>
      <c r="B28" s="11" t="s">
        <v>207</v>
      </c>
      <c r="C28" s="11">
        <v>3230</v>
      </c>
      <c r="D28" s="7" t="s">
        <v>132</v>
      </c>
    </row>
    <row r="29" spans="1:4" x14ac:dyDescent="0.25">
      <c r="A29" s="11">
        <v>3031</v>
      </c>
      <c r="B29" s="11" t="s">
        <v>206</v>
      </c>
      <c r="C29" s="11">
        <v>3232</v>
      </c>
      <c r="D29" s="7" t="s">
        <v>132</v>
      </c>
    </row>
    <row r="30" spans="1:4" x14ac:dyDescent="0.25">
      <c r="A30" s="11">
        <v>3054</v>
      </c>
      <c r="B30" s="11" t="s">
        <v>213</v>
      </c>
      <c r="C30" s="11">
        <v>3234</v>
      </c>
      <c r="D30" s="7" t="s">
        <v>132</v>
      </c>
    </row>
    <row r="31" spans="1:4" x14ac:dyDescent="0.25">
      <c r="A31" s="11">
        <v>3053</v>
      </c>
      <c r="B31" s="11" t="s">
        <v>212</v>
      </c>
      <c r="C31" s="11">
        <v>3236</v>
      </c>
      <c r="D31" s="7" t="s">
        <v>132</v>
      </c>
    </row>
    <row r="32" spans="1:4" x14ac:dyDescent="0.25">
      <c r="A32" s="11">
        <v>3036</v>
      </c>
      <c r="B32" s="11" t="s">
        <v>210</v>
      </c>
      <c r="C32" s="11">
        <v>3238</v>
      </c>
      <c r="D32" s="7" t="s">
        <v>132</v>
      </c>
    </row>
    <row r="33" spans="1:4" x14ac:dyDescent="0.25">
      <c r="A33" s="11">
        <v>3035</v>
      </c>
      <c r="B33" s="11" t="s">
        <v>209</v>
      </c>
      <c r="C33" s="11">
        <v>3240</v>
      </c>
      <c r="D33" s="7" t="s">
        <v>132</v>
      </c>
    </row>
    <row r="34" spans="1:4" x14ac:dyDescent="0.25">
      <c r="A34" s="11">
        <v>3037</v>
      </c>
      <c r="B34" s="11" t="s">
        <v>211</v>
      </c>
      <c r="C34" s="11">
        <v>3242</v>
      </c>
      <c r="D34" s="7" t="s">
        <v>132</v>
      </c>
    </row>
    <row r="35" spans="1:4" x14ac:dyDescent="0.25">
      <c r="A35" s="7">
        <v>3005</v>
      </c>
      <c r="B35" s="7" t="s">
        <v>144</v>
      </c>
      <c r="C35" s="7">
        <v>3301</v>
      </c>
      <c r="D35" s="7" t="s">
        <v>145</v>
      </c>
    </row>
    <row r="36" spans="1:4" x14ac:dyDescent="0.25">
      <c r="A36" s="7">
        <v>3006</v>
      </c>
      <c r="B36" s="7" t="s">
        <v>146</v>
      </c>
      <c r="C36" s="7">
        <v>3303</v>
      </c>
      <c r="D36" s="7" t="s">
        <v>145</v>
      </c>
    </row>
    <row r="37" spans="1:4" x14ac:dyDescent="0.25">
      <c r="A37" s="7">
        <v>3007</v>
      </c>
      <c r="B37" s="7" t="s">
        <v>147</v>
      </c>
      <c r="C37" s="7">
        <v>3305</v>
      </c>
      <c r="D37" s="7" t="s">
        <v>145</v>
      </c>
    </row>
    <row r="38" spans="1:4" x14ac:dyDescent="0.25">
      <c r="A38" s="7">
        <v>3038</v>
      </c>
      <c r="B38" s="7" t="s">
        <v>148</v>
      </c>
      <c r="C38" s="7">
        <v>3310</v>
      </c>
      <c r="D38" s="7" t="s">
        <v>145</v>
      </c>
    </row>
    <row r="39" spans="1:4" x14ac:dyDescent="0.25">
      <c r="A39" s="7">
        <v>3049</v>
      </c>
      <c r="B39" s="7" t="s">
        <v>149</v>
      </c>
      <c r="C39" s="7">
        <v>3312</v>
      </c>
      <c r="D39" s="7" t="s">
        <v>145</v>
      </c>
    </row>
    <row r="40" spans="1:4" x14ac:dyDescent="0.25">
      <c r="A40" s="7">
        <v>3048</v>
      </c>
      <c r="B40" s="7" t="s">
        <v>150</v>
      </c>
      <c r="C40" s="7">
        <v>3314</v>
      </c>
      <c r="D40" s="7" t="s">
        <v>145</v>
      </c>
    </row>
    <row r="41" spans="1:4" x14ac:dyDescent="0.25">
      <c r="A41" s="7">
        <v>3047</v>
      </c>
      <c r="B41" s="7" t="s">
        <v>151</v>
      </c>
      <c r="C41" s="7">
        <v>3316</v>
      </c>
      <c r="D41" s="7" t="s">
        <v>145</v>
      </c>
    </row>
    <row r="42" spans="1:4" x14ac:dyDescent="0.25">
      <c r="A42" s="7">
        <v>3046</v>
      </c>
      <c r="B42" s="7" t="s">
        <v>152</v>
      </c>
      <c r="C42" s="7">
        <v>3318</v>
      </c>
      <c r="D42" s="7" t="s">
        <v>145</v>
      </c>
    </row>
    <row r="43" spans="1:4" x14ac:dyDescent="0.25">
      <c r="A43" s="7">
        <v>3039</v>
      </c>
      <c r="B43" s="7" t="s">
        <v>153</v>
      </c>
      <c r="C43" s="7">
        <v>3320</v>
      </c>
      <c r="D43" s="7" t="s">
        <v>145</v>
      </c>
    </row>
    <row r="44" spans="1:4" x14ac:dyDescent="0.25">
      <c r="A44" s="7">
        <v>3040</v>
      </c>
      <c r="B44" s="7" t="s">
        <v>154</v>
      </c>
      <c r="C44" s="7">
        <v>3322</v>
      </c>
      <c r="D44" s="7" t="s">
        <v>145</v>
      </c>
    </row>
    <row r="45" spans="1:4" x14ac:dyDescent="0.25">
      <c r="A45" s="7">
        <v>3041</v>
      </c>
      <c r="B45" s="7" t="s">
        <v>155</v>
      </c>
      <c r="C45" s="7">
        <v>3324</v>
      </c>
      <c r="D45" s="7" t="s">
        <v>145</v>
      </c>
    </row>
    <row r="46" spans="1:4" x14ac:dyDescent="0.25">
      <c r="A46" s="7">
        <v>3042</v>
      </c>
      <c r="B46" s="7" t="s">
        <v>156</v>
      </c>
      <c r="C46" s="7">
        <v>3326</v>
      </c>
      <c r="D46" s="7" t="s">
        <v>145</v>
      </c>
    </row>
    <row r="47" spans="1:4" x14ac:dyDescent="0.25">
      <c r="A47" s="7">
        <v>3043</v>
      </c>
      <c r="B47" s="7" t="s">
        <v>157</v>
      </c>
      <c r="C47" s="7">
        <v>3328</v>
      </c>
      <c r="D47" s="7" t="s">
        <v>145</v>
      </c>
    </row>
    <row r="48" spans="1:4" x14ac:dyDescent="0.25">
      <c r="A48" s="7">
        <v>3044</v>
      </c>
      <c r="B48" s="7" t="s">
        <v>158</v>
      </c>
      <c r="C48" s="7">
        <v>3330</v>
      </c>
      <c r="D48" s="7" t="s">
        <v>145</v>
      </c>
    </row>
    <row r="49" spans="1:4" x14ac:dyDescent="0.25">
      <c r="A49" s="7">
        <v>3045</v>
      </c>
      <c r="B49" s="7" t="s">
        <v>159</v>
      </c>
      <c r="C49" s="7">
        <v>3332</v>
      </c>
      <c r="D49" s="7" t="s">
        <v>145</v>
      </c>
    </row>
    <row r="50" spans="1:4" x14ac:dyDescent="0.25">
      <c r="A50" s="7">
        <v>3050</v>
      </c>
      <c r="B50" s="7" t="s">
        <v>160</v>
      </c>
      <c r="C50" s="7">
        <v>3334</v>
      </c>
      <c r="D50" s="7" t="s">
        <v>145</v>
      </c>
    </row>
    <row r="51" spans="1:4" x14ac:dyDescent="0.25">
      <c r="A51" s="7">
        <v>3051</v>
      </c>
      <c r="B51" s="7" t="s">
        <v>161</v>
      </c>
      <c r="C51" s="7">
        <v>3336</v>
      </c>
      <c r="D51" s="7" t="s">
        <v>145</v>
      </c>
    </row>
    <row r="52" spans="1:4" x14ac:dyDescent="0.25">
      <c r="A52" s="7">
        <v>3052</v>
      </c>
      <c r="B52" s="7" t="s">
        <v>162</v>
      </c>
      <c r="C52" s="7">
        <v>3338</v>
      </c>
      <c r="D52" s="7" t="s">
        <v>145</v>
      </c>
    </row>
    <row r="53" spans="1:4" x14ac:dyDescent="0.25">
      <c r="A53" s="7">
        <v>5401</v>
      </c>
      <c r="B53" s="7" t="s">
        <v>163</v>
      </c>
      <c r="C53" s="7">
        <v>5501</v>
      </c>
      <c r="D53" s="7" t="s">
        <v>164</v>
      </c>
    </row>
    <row r="54" spans="1:4" x14ac:dyDescent="0.25">
      <c r="A54" s="7">
        <v>5402</v>
      </c>
      <c r="B54" s="7" t="s">
        <v>165</v>
      </c>
      <c r="C54" s="7">
        <v>5503</v>
      </c>
      <c r="D54" s="7" t="s">
        <v>164</v>
      </c>
    </row>
    <row r="55" spans="1:4" x14ac:dyDescent="0.25">
      <c r="A55" s="7">
        <v>5411</v>
      </c>
      <c r="B55" s="7" t="s">
        <v>166</v>
      </c>
      <c r="C55" s="7">
        <v>5510</v>
      </c>
      <c r="D55" s="7" t="s">
        <v>164</v>
      </c>
    </row>
    <row r="56" spans="1:4" x14ac:dyDescent="0.25">
      <c r="A56" s="7">
        <v>5412</v>
      </c>
      <c r="B56" s="7" t="s">
        <v>167</v>
      </c>
      <c r="C56" s="7">
        <v>5512</v>
      </c>
      <c r="D56" s="7" t="s">
        <v>164</v>
      </c>
    </row>
    <row r="57" spans="1:4" x14ac:dyDescent="0.25">
      <c r="A57" s="7">
        <v>5413</v>
      </c>
      <c r="B57" s="7" t="s">
        <v>168</v>
      </c>
      <c r="C57" s="7">
        <v>5514</v>
      </c>
      <c r="D57" s="7" t="s">
        <v>164</v>
      </c>
    </row>
    <row r="58" spans="1:4" x14ac:dyDescent="0.25">
      <c r="A58" s="7">
        <v>5414</v>
      </c>
      <c r="B58" s="7" t="s">
        <v>169</v>
      </c>
      <c r="C58" s="7">
        <v>5516</v>
      </c>
      <c r="D58" s="7" t="s">
        <v>164</v>
      </c>
    </row>
    <row r="59" spans="1:4" x14ac:dyDescent="0.25">
      <c r="A59" s="7">
        <v>5415</v>
      </c>
      <c r="B59" s="7" t="s">
        <v>170</v>
      </c>
      <c r="C59" s="7">
        <v>5518</v>
      </c>
      <c r="D59" s="7" t="s">
        <v>164</v>
      </c>
    </row>
    <row r="60" spans="1:4" x14ac:dyDescent="0.25">
      <c r="A60" s="7">
        <v>5416</v>
      </c>
      <c r="B60" s="7" t="s">
        <v>171</v>
      </c>
      <c r="C60" s="7">
        <v>5520</v>
      </c>
      <c r="D60" s="7" t="s">
        <v>164</v>
      </c>
    </row>
    <row r="61" spans="1:4" x14ac:dyDescent="0.25">
      <c r="A61" s="7">
        <v>5417</v>
      </c>
      <c r="B61" s="7" t="s">
        <v>172</v>
      </c>
      <c r="C61" s="7">
        <v>5522</v>
      </c>
      <c r="D61" s="7" t="s">
        <v>164</v>
      </c>
    </row>
    <row r="62" spans="1:4" x14ac:dyDescent="0.25">
      <c r="A62" s="7">
        <v>5418</v>
      </c>
      <c r="B62" s="7" t="s">
        <v>173</v>
      </c>
      <c r="C62" s="7">
        <v>5524</v>
      </c>
      <c r="D62" s="7" t="s">
        <v>164</v>
      </c>
    </row>
    <row r="63" spans="1:4" x14ac:dyDescent="0.25">
      <c r="A63" s="7">
        <v>5419</v>
      </c>
      <c r="B63" s="7" t="s">
        <v>174</v>
      </c>
      <c r="C63" s="7">
        <v>5526</v>
      </c>
      <c r="D63" s="7" t="s">
        <v>164</v>
      </c>
    </row>
    <row r="64" spans="1:4" x14ac:dyDescent="0.25">
      <c r="A64" s="7">
        <v>5420</v>
      </c>
      <c r="B64" s="7" t="s">
        <v>175</v>
      </c>
      <c r="C64" s="7">
        <v>5528</v>
      </c>
      <c r="D64" s="7" t="s">
        <v>164</v>
      </c>
    </row>
    <row r="65" spans="1:4" x14ac:dyDescent="0.25">
      <c r="A65" s="7">
        <v>5421</v>
      </c>
      <c r="B65" s="7" t="s">
        <v>176</v>
      </c>
      <c r="C65" s="7">
        <v>5530</v>
      </c>
      <c r="D65" s="7" t="s">
        <v>164</v>
      </c>
    </row>
    <row r="66" spans="1:4" x14ac:dyDescent="0.25">
      <c r="A66" s="7">
        <v>5422</v>
      </c>
      <c r="B66" s="7" t="s">
        <v>177</v>
      </c>
      <c r="C66" s="7">
        <v>5532</v>
      </c>
      <c r="D66" s="7" t="s">
        <v>164</v>
      </c>
    </row>
    <row r="67" spans="1:4" x14ac:dyDescent="0.25">
      <c r="A67" s="7">
        <v>5423</v>
      </c>
      <c r="B67" s="7" t="s">
        <v>178</v>
      </c>
      <c r="C67" s="7">
        <v>5534</v>
      </c>
      <c r="D67" s="7" t="s">
        <v>164</v>
      </c>
    </row>
    <row r="68" spans="1:4" x14ac:dyDescent="0.25">
      <c r="A68" s="7">
        <v>5424</v>
      </c>
      <c r="B68" s="7" t="s">
        <v>179</v>
      </c>
      <c r="C68" s="7">
        <v>5536</v>
      </c>
      <c r="D68" s="7" t="s">
        <v>164</v>
      </c>
    </row>
    <row r="69" spans="1:4" x14ac:dyDescent="0.25">
      <c r="A69" s="7">
        <v>5425</v>
      </c>
      <c r="B69" s="7" t="s">
        <v>180</v>
      </c>
      <c r="C69" s="7">
        <v>5538</v>
      </c>
      <c r="D69" s="7" t="s">
        <v>164</v>
      </c>
    </row>
    <row r="70" spans="1:4" x14ac:dyDescent="0.25">
      <c r="A70" s="7">
        <v>5426</v>
      </c>
      <c r="B70" s="7" t="s">
        <v>181</v>
      </c>
      <c r="C70" s="7">
        <v>5540</v>
      </c>
      <c r="D70" s="7" t="s">
        <v>164</v>
      </c>
    </row>
    <row r="71" spans="1:4" x14ac:dyDescent="0.25">
      <c r="A71" s="7">
        <v>5427</v>
      </c>
      <c r="B71" s="7" t="s">
        <v>182</v>
      </c>
      <c r="C71" s="7">
        <v>5542</v>
      </c>
      <c r="D71" s="7" t="s">
        <v>164</v>
      </c>
    </row>
    <row r="72" spans="1:4" x14ac:dyDescent="0.25">
      <c r="A72" s="7">
        <v>5428</v>
      </c>
      <c r="B72" s="7" t="s">
        <v>183</v>
      </c>
      <c r="C72" s="7">
        <v>5544</v>
      </c>
      <c r="D72" s="7" t="s">
        <v>164</v>
      </c>
    </row>
    <row r="73" spans="1:4" x14ac:dyDescent="0.25">
      <c r="A73" s="7">
        <v>5429</v>
      </c>
      <c r="B73" s="7" t="s">
        <v>184</v>
      </c>
      <c r="C73" s="7">
        <v>5546</v>
      </c>
      <c r="D73" s="7" t="s">
        <v>164</v>
      </c>
    </row>
    <row r="74" spans="1:4" x14ac:dyDescent="0.25">
      <c r="A74" s="7">
        <v>5403</v>
      </c>
      <c r="B74" s="7" t="s">
        <v>185</v>
      </c>
      <c r="C74" s="7">
        <v>5601</v>
      </c>
      <c r="D74" s="7" t="s">
        <v>186</v>
      </c>
    </row>
    <row r="75" spans="1:4" x14ac:dyDescent="0.25">
      <c r="A75" s="7">
        <v>5406</v>
      </c>
      <c r="B75" s="7" t="s">
        <v>187</v>
      </c>
      <c r="C75" s="7">
        <v>5603</v>
      </c>
      <c r="D75" s="7" t="s">
        <v>186</v>
      </c>
    </row>
    <row r="76" spans="1:4" x14ac:dyDescent="0.25">
      <c r="A76" s="7">
        <v>5444</v>
      </c>
      <c r="B76" s="7" t="s">
        <v>188</v>
      </c>
      <c r="C76" s="7">
        <v>5605</v>
      </c>
      <c r="D76" s="7" t="s">
        <v>186</v>
      </c>
    </row>
    <row r="77" spans="1:4" x14ac:dyDescent="0.25">
      <c r="A77" s="7">
        <v>5405</v>
      </c>
      <c r="B77" s="7" t="s">
        <v>189</v>
      </c>
      <c r="C77" s="7">
        <v>5607</v>
      </c>
      <c r="D77" s="7" t="s">
        <v>186</v>
      </c>
    </row>
    <row r="78" spans="1:4" x14ac:dyDescent="0.25">
      <c r="A78" s="7">
        <v>5437</v>
      </c>
      <c r="B78" s="7" t="s">
        <v>190</v>
      </c>
      <c r="C78" s="7">
        <v>5610</v>
      </c>
      <c r="D78" s="7" t="s">
        <v>186</v>
      </c>
    </row>
    <row r="79" spans="1:4" x14ac:dyDescent="0.25">
      <c r="A79" s="7">
        <v>5430</v>
      </c>
      <c r="B79" s="7" t="s">
        <v>191</v>
      </c>
      <c r="C79" s="7">
        <v>5612</v>
      </c>
      <c r="D79" s="7" t="s">
        <v>186</v>
      </c>
    </row>
    <row r="80" spans="1:4" x14ac:dyDescent="0.25">
      <c r="A80" s="7">
        <v>5432</v>
      </c>
      <c r="B80" s="7" t="s">
        <v>192</v>
      </c>
      <c r="C80" s="7">
        <v>5614</v>
      </c>
      <c r="D80" s="7" t="s">
        <v>186</v>
      </c>
    </row>
    <row r="81" spans="1:4" x14ac:dyDescent="0.25">
      <c r="A81" s="7">
        <v>5433</v>
      </c>
      <c r="B81" s="7" t="s">
        <v>193</v>
      </c>
      <c r="C81" s="7">
        <v>5616</v>
      </c>
      <c r="D81" s="7" t="s">
        <v>186</v>
      </c>
    </row>
    <row r="82" spans="1:4" x14ac:dyDescent="0.25">
      <c r="A82" s="7">
        <v>5434</v>
      </c>
      <c r="B82" s="7" t="s">
        <v>194</v>
      </c>
      <c r="C82" s="7">
        <v>5618</v>
      </c>
      <c r="D82" s="7" t="s">
        <v>186</v>
      </c>
    </row>
    <row r="83" spans="1:4" x14ac:dyDescent="0.25">
      <c r="A83" s="7">
        <v>5435</v>
      </c>
      <c r="B83" s="7" t="s">
        <v>195</v>
      </c>
      <c r="C83" s="7">
        <v>5620</v>
      </c>
      <c r="D83" s="7" t="s">
        <v>186</v>
      </c>
    </row>
    <row r="84" spans="1:4" x14ac:dyDescent="0.25">
      <c r="A84" s="7">
        <v>5436</v>
      </c>
      <c r="B84" s="7" t="s">
        <v>196</v>
      </c>
      <c r="C84" s="7">
        <v>5622</v>
      </c>
      <c r="D84" s="7" t="s">
        <v>186</v>
      </c>
    </row>
    <row r="85" spans="1:4" x14ac:dyDescent="0.25">
      <c r="A85" s="7">
        <v>5438</v>
      </c>
      <c r="B85" s="7" t="s">
        <v>197</v>
      </c>
      <c r="C85" s="7">
        <v>5624</v>
      </c>
      <c r="D85" s="7" t="s">
        <v>186</v>
      </c>
    </row>
    <row r="86" spans="1:4" x14ac:dyDescent="0.25">
      <c r="A86" s="7">
        <v>5439</v>
      </c>
      <c r="B86" s="7" t="s">
        <v>198</v>
      </c>
      <c r="C86" s="7">
        <v>5626</v>
      </c>
      <c r="D86" s="7" t="s">
        <v>186</v>
      </c>
    </row>
    <row r="87" spans="1:4" x14ac:dyDescent="0.25">
      <c r="A87" s="7">
        <v>5441</v>
      </c>
      <c r="B87" s="7" t="s">
        <v>199</v>
      </c>
      <c r="C87" s="7">
        <v>5628</v>
      </c>
      <c r="D87" s="7" t="s">
        <v>186</v>
      </c>
    </row>
    <row r="88" spans="1:4" x14ac:dyDescent="0.25">
      <c r="A88" s="7">
        <v>5440</v>
      </c>
      <c r="B88" s="7" t="s">
        <v>200</v>
      </c>
      <c r="C88" s="7">
        <v>5630</v>
      </c>
      <c r="D88" s="7" t="s">
        <v>186</v>
      </c>
    </row>
    <row r="89" spans="1:4" x14ac:dyDescent="0.25">
      <c r="A89" s="7">
        <v>5443</v>
      </c>
      <c r="B89" s="7" t="s">
        <v>201</v>
      </c>
      <c r="C89" s="7">
        <v>5632</v>
      </c>
      <c r="D89" s="7" t="s">
        <v>186</v>
      </c>
    </row>
    <row r="90" spans="1:4" x14ac:dyDescent="0.25">
      <c r="A90" s="7">
        <v>5404</v>
      </c>
      <c r="B90" s="7" t="s">
        <v>202</v>
      </c>
      <c r="C90" s="7">
        <v>5634</v>
      </c>
      <c r="D90" s="7" t="s">
        <v>186</v>
      </c>
    </row>
    <row r="91" spans="1:4" x14ac:dyDescent="0.25">
      <c r="A91" s="7">
        <v>5442</v>
      </c>
      <c r="B91" s="7" t="s">
        <v>203</v>
      </c>
      <c r="C91" s="7">
        <v>5636</v>
      </c>
      <c r="D91" s="7" t="s">
        <v>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62B66-EC95-4A55-854A-B541AB8BD5AE}">
  <dimension ref="A1:F25"/>
  <sheetViews>
    <sheetView workbookViewId="0">
      <selection activeCell="B5" sqref="B5"/>
    </sheetView>
  </sheetViews>
  <sheetFormatPr baseColWidth="10" defaultRowHeight="15" x14ac:dyDescent="0.25"/>
  <sheetData>
    <row r="1" spans="1:6" x14ac:dyDescent="0.25">
      <c r="A1" t="s">
        <v>33</v>
      </c>
      <c r="B1" t="s">
        <v>57</v>
      </c>
      <c r="C1" t="s">
        <v>58</v>
      </c>
    </row>
    <row r="2" spans="1:6" x14ac:dyDescent="0.25">
      <c r="A2" t="s">
        <v>34</v>
      </c>
      <c r="B2" s="3">
        <v>13.399153737658676</v>
      </c>
      <c r="C2" t="s">
        <v>34</v>
      </c>
    </row>
    <row r="3" spans="1:6" x14ac:dyDescent="0.25">
      <c r="A3" t="s">
        <v>35</v>
      </c>
      <c r="B3" s="3">
        <v>12.127814088598402</v>
      </c>
      <c r="C3" t="s">
        <v>35</v>
      </c>
      <c r="F3">
        <v>100</v>
      </c>
    </row>
    <row r="4" spans="1:6" x14ac:dyDescent="0.25">
      <c r="A4" t="s">
        <v>36</v>
      </c>
      <c r="B4" s="3">
        <v>11.951100244498777</v>
      </c>
      <c r="C4" t="s">
        <v>36</v>
      </c>
    </row>
    <row r="5" spans="1:6" x14ac:dyDescent="0.25">
      <c r="A5" t="s">
        <v>37</v>
      </c>
      <c r="B5" s="3">
        <v>13.807973246501803</v>
      </c>
      <c r="C5" t="s">
        <v>37</v>
      </c>
    </row>
    <row r="6" spans="1:6" x14ac:dyDescent="0.25">
      <c r="A6" t="s">
        <v>38</v>
      </c>
      <c r="B6" s="3">
        <v>12.702985856469356</v>
      </c>
      <c r="C6" t="s">
        <v>38</v>
      </c>
    </row>
    <row r="7" spans="1:6" x14ac:dyDescent="0.25">
      <c r="A7" t="s">
        <v>39</v>
      </c>
      <c r="B7" s="3">
        <v>12.128526172876754</v>
      </c>
      <c r="C7" t="s">
        <v>39</v>
      </c>
    </row>
    <row r="8" spans="1:6" x14ac:dyDescent="0.25">
      <c r="A8" t="s">
        <v>40</v>
      </c>
      <c r="B8" s="3">
        <v>13.14675203965713</v>
      </c>
      <c r="C8" t="s">
        <v>40</v>
      </c>
    </row>
    <row r="9" spans="1:6" x14ac:dyDescent="0.25">
      <c r="A9" t="s">
        <v>41</v>
      </c>
      <c r="B9" s="3">
        <v>12.102473498233216</v>
      </c>
      <c r="C9" t="s">
        <v>41</v>
      </c>
    </row>
    <row r="10" spans="1:6" x14ac:dyDescent="0.25">
      <c r="A10" t="s">
        <v>42</v>
      </c>
      <c r="B10" s="3">
        <v>12.476679104477611</v>
      </c>
      <c r="C10" t="s">
        <v>42</v>
      </c>
    </row>
    <row r="11" spans="1:6" x14ac:dyDescent="0.25">
      <c r="A11" t="s">
        <v>43</v>
      </c>
      <c r="B11" s="3">
        <v>8.7323943661971821</v>
      </c>
      <c r="C11" t="s">
        <v>43</v>
      </c>
    </row>
    <row r="12" spans="1:6" x14ac:dyDescent="0.25">
      <c r="A12" t="s">
        <v>44</v>
      </c>
      <c r="B12" s="3">
        <v>11.257189811010681</v>
      </c>
      <c r="C12" t="s">
        <v>44</v>
      </c>
    </row>
    <row r="13" spans="1:6" x14ac:dyDescent="0.25">
      <c r="A13" t="s">
        <v>45</v>
      </c>
      <c r="B13" s="3">
        <v>11.379529561347743</v>
      </c>
      <c r="C13" t="s">
        <v>45</v>
      </c>
    </row>
    <row r="14" spans="1:6" x14ac:dyDescent="0.25">
      <c r="A14" t="s">
        <v>46</v>
      </c>
      <c r="B14" s="3">
        <v>10.422535211267606</v>
      </c>
      <c r="C14" t="s">
        <v>46</v>
      </c>
    </row>
    <row r="15" spans="1:6" x14ac:dyDescent="0.25">
      <c r="A15" t="s">
        <v>47</v>
      </c>
      <c r="B15" s="3">
        <v>10.72072072072072</v>
      </c>
      <c r="C15" t="s">
        <v>47</v>
      </c>
    </row>
    <row r="16" spans="1:6" x14ac:dyDescent="0.25">
      <c r="A16" t="s">
        <v>48</v>
      </c>
      <c r="B16" s="3">
        <v>14.436781609195402</v>
      </c>
      <c r="C16" t="s">
        <v>48</v>
      </c>
    </row>
    <row r="17" spans="1:3" x14ac:dyDescent="0.25">
      <c r="A17" t="s">
        <v>49</v>
      </c>
      <c r="B17" s="3">
        <v>9.1693635382955776</v>
      </c>
      <c r="C17" t="s">
        <v>49</v>
      </c>
    </row>
    <row r="18" spans="1:3" x14ac:dyDescent="0.25">
      <c r="A18" t="s">
        <v>50</v>
      </c>
      <c r="B18" s="3">
        <v>10.943396226415095</v>
      </c>
      <c r="C18" t="s">
        <v>50</v>
      </c>
    </row>
    <row r="19" spans="1:3" x14ac:dyDescent="0.25">
      <c r="A19" t="s">
        <v>51</v>
      </c>
      <c r="B19" s="3">
        <v>6.947368421052631</v>
      </c>
      <c r="C19" t="s">
        <v>51</v>
      </c>
    </row>
    <row r="20" spans="1:3" x14ac:dyDescent="0.25">
      <c r="A20" t="s">
        <v>52</v>
      </c>
      <c r="B20" s="3">
        <v>9.3994778067885107</v>
      </c>
      <c r="C20" t="s">
        <v>52</v>
      </c>
    </row>
    <row r="21" spans="1:3" x14ac:dyDescent="0.25">
      <c r="A21" t="s">
        <v>53</v>
      </c>
      <c r="B21" s="3">
        <v>12.5</v>
      </c>
      <c r="C21" t="s">
        <v>53</v>
      </c>
    </row>
    <row r="22" spans="1:3" x14ac:dyDescent="0.25">
      <c r="A22" t="s">
        <v>54</v>
      </c>
      <c r="B22" s="3">
        <v>3.4482758620689653</v>
      </c>
      <c r="C22" t="s">
        <v>54</v>
      </c>
    </row>
    <row r="23" spans="1:3" x14ac:dyDescent="0.25">
      <c r="A23" t="s">
        <v>55</v>
      </c>
      <c r="B23" s="3">
        <v>7.9234972677595632</v>
      </c>
      <c r="C23" t="s">
        <v>55</v>
      </c>
    </row>
    <row r="24" spans="1:3" x14ac:dyDescent="0.25">
      <c r="A24" t="s">
        <v>56</v>
      </c>
      <c r="B24" s="3">
        <v>5.7750759878419453</v>
      </c>
      <c r="C24" t="s">
        <v>56</v>
      </c>
    </row>
    <row r="25" spans="1:3" x14ac:dyDescent="0.25">
      <c r="B25">
        <v>0.12443841770764848</v>
      </c>
    </row>
  </sheetData>
  <autoFilter ref="A1:C24" xr:uid="{FA362B66-EC95-4A55-854A-B541AB8BD5A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F3CF3-EA80-4756-809A-9A8D2DF588D1}">
  <dimension ref="A1:M25"/>
  <sheetViews>
    <sheetView workbookViewId="0">
      <selection activeCell="H19" sqref="H19"/>
    </sheetView>
  </sheetViews>
  <sheetFormatPr baseColWidth="10" defaultRowHeight="15" x14ac:dyDescent="0.25"/>
  <sheetData>
    <row r="1" spans="1:13" ht="18.75" x14ac:dyDescent="0.3">
      <c r="A1" s="6" t="s">
        <v>59</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8" t="s">
        <v>1</v>
      </c>
      <c r="D3" s="7"/>
      <c r="E3" s="7"/>
      <c r="F3" s="7"/>
      <c r="G3" s="7"/>
      <c r="H3" s="7"/>
      <c r="I3" s="7"/>
      <c r="J3" s="7"/>
      <c r="K3" s="7"/>
      <c r="L3" s="7"/>
      <c r="M3" s="7"/>
    </row>
    <row r="4" spans="1:13" x14ac:dyDescent="0.25">
      <c r="A4" s="7"/>
      <c r="B4" s="7"/>
      <c r="C4" s="8" t="s">
        <v>60</v>
      </c>
      <c r="D4" s="7"/>
      <c r="E4" s="7"/>
      <c r="F4" s="7"/>
      <c r="G4" s="7"/>
      <c r="H4" s="7"/>
      <c r="I4" s="7"/>
      <c r="J4" s="7"/>
      <c r="K4" s="7"/>
      <c r="L4" s="7"/>
      <c r="M4" s="7"/>
    </row>
    <row r="5" spans="1:13" x14ac:dyDescent="0.25">
      <c r="A5" s="7"/>
      <c r="B5" s="7"/>
      <c r="C5" s="8" t="s">
        <v>61</v>
      </c>
      <c r="D5" s="8" t="s">
        <v>62</v>
      </c>
      <c r="E5" s="8" t="s">
        <v>63</v>
      </c>
      <c r="F5" s="8" t="s">
        <v>64</v>
      </c>
      <c r="G5" s="8" t="s">
        <v>65</v>
      </c>
      <c r="H5" s="8" t="s">
        <v>66</v>
      </c>
      <c r="I5" s="8" t="s">
        <v>67</v>
      </c>
      <c r="J5" s="8" t="s">
        <v>68</v>
      </c>
      <c r="K5" s="8" t="s">
        <v>69</v>
      </c>
      <c r="L5" s="8" t="s">
        <v>70</v>
      </c>
      <c r="M5" s="8" t="s">
        <v>71</v>
      </c>
    </row>
    <row r="6" spans="1:13" x14ac:dyDescent="0.25">
      <c r="A6" s="8" t="s">
        <v>2</v>
      </c>
      <c r="B6" s="8" t="s">
        <v>4</v>
      </c>
      <c r="C6" s="9">
        <v>216791</v>
      </c>
      <c r="D6" s="9">
        <v>153998</v>
      </c>
      <c r="E6" s="9">
        <v>64147</v>
      </c>
      <c r="F6" s="9">
        <v>72302</v>
      </c>
      <c r="G6" s="9">
        <v>59408</v>
      </c>
      <c r="H6" s="9">
        <v>91548</v>
      </c>
      <c r="I6" s="9">
        <v>125993</v>
      </c>
      <c r="J6" s="9">
        <v>47960</v>
      </c>
      <c r="K6" s="9">
        <v>96727</v>
      </c>
      <c r="L6" s="9">
        <v>43142</v>
      </c>
      <c r="M6" s="9">
        <v>47891</v>
      </c>
    </row>
    <row r="7" spans="1:13" x14ac:dyDescent="0.25">
      <c r="A7" s="7"/>
      <c r="B7" s="8" t="s">
        <v>5</v>
      </c>
      <c r="C7" s="9">
        <v>21722</v>
      </c>
      <c r="D7" s="9">
        <v>15040</v>
      </c>
      <c r="E7" s="9">
        <v>6394</v>
      </c>
      <c r="F7" s="9">
        <v>8114</v>
      </c>
      <c r="G7" s="9">
        <v>6031</v>
      </c>
      <c r="H7" s="9">
        <v>7977</v>
      </c>
      <c r="I7" s="9">
        <v>11362</v>
      </c>
      <c r="J7" s="9">
        <v>4194</v>
      </c>
      <c r="K7" s="9">
        <v>9181</v>
      </c>
      <c r="L7" s="9">
        <v>3927</v>
      </c>
      <c r="M7" s="9">
        <v>4372</v>
      </c>
    </row>
    <row r="8" spans="1:13" x14ac:dyDescent="0.25">
      <c r="A8" s="7"/>
      <c r="B8" s="8" t="s">
        <v>6</v>
      </c>
      <c r="C8" s="9">
        <v>195069</v>
      </c>
      <c r="D8" s="9">
        <v>138958</v>
      </c>
      <c r="E8" s="9">
        <v>57753</v>
      </c>
      <c r="F8" s="9">
        <v>64188</v>
      </c>
      <c r="G8" s="9">
        <v>53377</v>
      </c>
      <c r="H8" s="9">
        <v>83571</v>
      </c>
      <c r="I8" s="9">
        <v>114631</v>
      </c>
      <c r="J8" s="9">
        <v>43766</v>
      </c>
      <c r="K8" s="9">
        <v>87546</v>
      </c>
      <c r="L8" s="9">
        <v>39215</v>
      </c>
      <c r="M8" s="9">
        <v>43519</v>
      </c>
    </row>
    <row r="9" spans="1:13" x14ac:dyDescent="0.25">
      <c r="A9" s="8" t="s">
        <v>3</v>
      </c>
      <c r="B9" s="8" t="s">
        <v>4</v>
      </c>
      <c r="C9" s="9">
        <v>554493</v>
      </c>
      <c r="D9" s="9">
        <v>324023</v>
      </c>
      <c r="E9" s="9">
        <v>151150</v>
      </c>
      <c r="F9" s="9">
        <v>178044</v>
      </c>
      <c r="G9" s="9">
        <v>128398</v>
      </c>
      <c r="H9" s="9">
        <v>209057</v>
      </c>
      <c r="I9" s="9">
        <v>265792</v>
      </c>
      <c r="J9" s="9">
        <v>108252</v>
      </c>
      <c r="K9" s="9">
        <v>194297</v>
      </c>
      <c r="L9" s="9">
        <v>97794</v>
      </c>
      <c r="M9" s="9">
        <v>100663</v>
      </c>
    </row>
    <row r="10" spans="1:13" x14ac:dyDescent="0.25">
      <c r="A10" s="7"/>
      <c r="B10" s="8" t="s">
        <v>5</v>
      </c>
      <c r="C10" s="9">
        <v>92613</v>
      </c>
      <c r="D10" s="9">
        <v>57009</v>
      </c>
      <c r="E10" s="9">
        <v>26751</v>
      </c>
      <c r="F10" s="9">
        <v>33396</v>
      </c>
      <c r="G10" s="9">
        <v>24615</v>
      </c>
      <c r="H10" s="9">
        <v>33385</v>
      </c>
      <c r="I10" s="9">
        <v>39705</v>
      </c>
      <c r="J10" s="9">
        <v>15867</v>
      </c>
      <c r="K10" s="9">
        <v>29124</v>
      </c>
      <c r="L10" s="9">
        <v>16191</v>
      </c>
      <c r="M10" s="9">
        <v>16370</v>
      </c>
    </row>
    <row r="11" spans="1:13" x14ac:dyDescent="0.25">
      <c r="A11" s="7"/>
      <c r="B11" s="8" t="s">
        <v>6</v>
      </c>
      <c r="C11" s="9">
        <v>461880</v>
      </c>
      <c r="D11" s="9">
        <v>267014</v>
      </c>
      <c r="E11" s="9">
        <v>124399</v>
      </c>
      <c r="F11" s="9">
        <v>144648</v>
      </c>
      <c r="G11" s="9">
        <v>103783</v>
      </c>
      <c r="H11" s="9">
        <v>175672</v>
      </c>
      <c r="I11" s="9">
        <v>226087</v>
      </c>
      <c r="J11" s="9">
        <v>92385</v>
      </c>
      <c r="K11" s="9">
        <v>165173</v>
      </c>
      <c r="L11" s="9">
        <v>81603</v>
      </c>
      <c r="M11" s="9">
        <v>84293</v>
      </c>
    </row>
    <row r="12" spans="1:13" x14ac:dyDescent="0.25">
      <c r="A12" s="7"/>
      <c r="B12" s="7"/>
      <c r="C12" s="7"/>
      <c r="D12" s="7"/>
      <c r="E12" s="7"/>
      <c r="F12" s="7"/>
      <c r="G12" s="7"/>
      <c r="H12" s="7"/>
      <c r="I12" s="7"/>
      <c r="J12" s="7"/>
      <c r="K12" s="7"/>
      <c r="L12" s="7"/>
      <c r="M12" s="7"/>
    </row>
    <row r="13" spans="1:13" x14ac:dyDescent="0.25">
      <c r="A13" s="7"/>
      <c r="B13" s="8" t="s">
        <v>5</v>
      </c>
      <c r="C13" s="7"/>
      <c r="D13" s="7"/>
      <c r="E13" s="7"/>
      <c r="F13" s="7"/>
      <c r="G13" s="7"/>
      <c r="H13" s="7"/>
      <c r="I13" s="7"/>
      <c r="J13" s="7"/>
      <c r="K13" s="7"/>
      <c r="L13" s="7"/>
      <c r="M13" s="7"/>
    </row>
    <row r="14" spans="1:13" x14ac:dyDescent="0.25">
      <c r="A14" s="7"/>
      <c r="B14" s="7"/>
      <c r="C14" s="8" t="s">
        <v>72</v>
      </c>
      <c r="D14" s="8" t="s">
        <v>73</v>
      </c>
      <c r="E14" s="8" t="s">
        <v>74</v>
      </c>
      <c r="F14" s="8" t="s">
        <v>75</v>
      </c>
      <c r="G14" s="8" t="s">
        <v>76</v>
      </c>
      <c r="H14" s="8" t="s">
        <v>77</v>
      </c>
      <c r="I14" s="8" t="s">
        <v>78</v>
      </c>
      <c r="J14" s="8" t="s">
        <v>79</v>
      </c>
      <c r="K14" s="8" t="s">
        <v>80</v>
      </c>
      <c r="L14" s="8" t="s">
        <v>81</v>
      </c>
      <c r="M14" s="8" t="s">
        <v>82</v>
      </c>
    </row>
    <row r="15" spans="1:13" x14ac:dyDescent="0.25">
      <c r="A15" s="8"/>
      <c r="B15" s="8" t="s">
        <v>2</v>
      </c>
      <c r="C15" s="4">
        <f>C7/C$6</f>
        <v>0.10019788644362543</v>
      </c>
      <c r="D15" s="4">
        <f t="shared" ref="D15:M15" si="0">D7/D$6</f>
        <v>9.7663606020857413E-2</v>
      </c>
      <c r="E15" s="4">
        <f t="shared" si="0"/>
        <v>9.9677303693079963E-2</v>
      </c>
      <c r="F15" s="4">
        <f t="shared" si="0"/>
        <v>0.11222372825094741</v>
      </c>
      <c r="G15" s="4">
        <f t="shared" si="0"/>
        <v>0.10151831403178023</v>
      </c>
      <c r="H15" s="4">
        <f t="shared" si="0"/>
        <v>8.7134617905361117E-2</v>
      </c>
      <c r="I15" s="4">
        <f t="shared" si="0"/>
        <v>9.0179613153111682E-2</v>
      </c>
      <c r="J15" s="4">
        <f t="shared" si="0"/>
        <v>8.7447873227689737E-2</v>
      </c>
      <c r="K15" s="4">
        <f t="shared" si="0"/>
        <v>9.4916621005510349E-2</v>
      </c>
      <c r="L15" s="4">
        <f t="shared" si="0"/>
        <v>9.1024987251402345E-2</v>
      </c>
      <c r="M15" s="4">
        <f t="shared" si="0"/>
        <v>9.1290639159758616E-2</v>
      </c>
    </row>
    <row r="16" spans="1:13" x14ac:dyDescent="0.25">
      <c r="A16" s="8"/>
      <c r="B16" s="8" t="s">
        <v>3</v>
      </c>
      <c r="C16" s="4">
        <f>C10/C$9</f>
        <v>0.16702284789889141</v>
      </c>
      <c r="D16" s="4">
        <f t="shared" ref="D16:M16" si="1">D10/D$9</f>
        <v>0.17594121404961993</v>
      </c>
      <c r="E16" s="4">
        <f t="shared" si="1"/>
        <v>0.17698312934171354</v>
      </c>
      <c r="F16" s="4">
        <f t="shared" si="1"/>
        <v>0.18757161151176113</v>
      </c>
      <c r="G16" s="4">
        <f t="shared" si="1"/>
        <v>0.19170859359180051</v>
      </c>
      <c r="H16" s="4">
        <f t="shared" si="1"/>
        <v>0.15969328938997499</v>
      </c>
      <c r="I16" s="4">
        <f t="shared" si="1"/>
        <v>0.14938372862990609</v>
      </c>
      <c r="J16" s="4">
        <f t="shared" si="1"/>
        <v>0.14657465912869971</v>
      </c>
      <c r="K16" s="4">
        <f t="shared" si="1"/>
        <v>0.14989423408493183</v>
      </c>
      <c r="L16" s="4">
        <f t="shared" si="1"/>
        <v>0.16556230443585496</v>
      </c>
      <c r="M16" s="4">
        <f t="shared" si="1"/>
        <v>0.16262181735096312</v>
      </c>
    </row>
    <row r="19" spans="1:4" ht="18.75" x14ac:dyDescent="0.3">
      <c r="A19" s="48" t="s">
        <v>250</v>
      </c>
      <c r="B19" s="47"/>
      <c r="C19" s="47"/>
    </row>
    <row r="21" spans="1:4" x14ac:dyDescent="0.25">
      <c r="A21" s="47"/>
      <c r="B21" s="49" t="s">
        <v>1</v>
      </c>
      <c r="C21" s="47"/>
    </row>
    <row r="22" spans="1:4" x14ac:dyDescent="0.25">
      <c r="A22" s="47"/>
      <c r="B22" s="49" t="s">
        <v>60</v>
      </c>
      <c r="C22" s="47"/>
    </row>
    <row r="23" spans="1:4" x14ac:dyDescent="0.25">
      <c r="A23" s="47"/>
      <c r="B23" s="49" t="s">
        <v>4</v>
      </c>
      <c r="C23" s="49" t="s">
        <v>5</v>
      </c>
    </row>
    <row r="24" spans="1:4" x14ac:dyDescent="0.25">
      <c r="A24" s="49" t="s">
        <v>2</v>
      </c>
      <c r="B24" s="50">
        <v>1019907</v>
      </c>
      <c r="C24" s="50">
        <v>96589</v>
      </c>
      <c r="D24" s="4">
        <f>C24/B24</f>
        <v>9.4703732791323131E-2</v>
      </c>
    </row>
    <row r="25" spans="1:4" x14ac:dyDescent="0.25">
      <c r="A25" s="49" t="s">
        <v>3</v>
      </c>
      <c r="B25" s="50">
        <v>2311962</v>
      </c>
      <c r="C25" s="50">
        <v>382329</v>
      </c>
      <c r="D25" s="4">
        <f>C25/B25</f>
        <v>0.16536993255079452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D612-B929-464E-A864-08BE37436548}">
  <dimension ref="A1:N16"/>
  <sheetViews>
    <sheetView workbookViewId="0">
      <selection activeCell="G15" sqref="G15"/>
    </sheetView>
  </sheetViews>
  <sheetFormatPr baseColWidth="10" defaultRowHeight="15" x14ac:dyDescent="0.25"/>
  <sheetData>
    <row r="1" spans="1:14" ht="18.75" x14ac:dyDescent="0.3">
      <c r="A1" s="6" t="s">
        <v>59</v>
      </c>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x14ac:dyDescent="0.25">
      <c r="A3" s="7"/>
      <c r="B3" s="7"/>
      <c r="C3" s="8" t="s">
        <v>1</v>
      </c>
      <c r="D3" s="7"/>
      <c r="E3" s="7"/>
      <c r="F3" s="7"/>
      <c r="G3" s="7"/>
      <c r="H3" s="7"/>
      <c r="I3" s="7"/>
      <c r="J3" s="7"/>
      <c r="K3" s="7"/>
      <c r="L3" s="7"/>
      <c r="M3" s="7"/>
      <c r="N3" s="7"/>
    </row>
    <row r="4" spans="1:14" x14ac:dyDescent="0.25">
      <c r="A4" s="7"/>
      <c r="B4" s="7"/>
      <c r="C4" s="8" t="s">
        <v>60</v>
      </c>
      <c r="D4" s="7"/>
      <c r="E4" s="7"/>
      <c r="F4" s="7"/>
      <c r="G4" s="7"/>
      <c r="H4" s="7"/>
      <c r="I4" s="7"/>
      <c r="J4" s="7"/>
      <c r="K4" s="7"/>
      <c r="L4" s="7"/>
      <c r="M4" s="7"/>
      <c r="N4" s="7"/>
    </row>
    <row r="5" spans="1:14" x14ac:dyDescent="0.25">
      <c r="A5" s="7"/>
      <c r="B5" s="7"/>
      <c r="C5" s="8" t="s">
        <v>61</v>
      </c>
      <c r="D5" s="8" t="s">
        <v>62</v>
      </c>
      <c r="E5" s="8" t="s">
        <v>63</v>
      </c>
      <c r="F5" s="8" t="s">
        <v>83</v>
      </c>
      <c r="G5" s="8" t="s">
        <v>84</v>
      </c>
      <c r="H5" s="8" t="s">
        <v>65</v>
      </c>
      <c r="I5" s="8" t="s">
        <v>66</v>
      </c>
      <c r="J5" s="8" t="s">
        <v>67</v>
      </c>
      <c r="K5" s="8" t="s">
        <v>68</v>
      </c>
      <c r="L5" s="8" t="s">
        <v>69</v>
      </c>
      <c r="M5" s="8" t="s">
        <v>70</v>
      </c>
      <c r="N5" s="8" t="s">
        <v>71</v>
      </c>
    </row>
    <row r="6" spans="1:14" x14ac:dyDescent="0.25">
      <c r="A6" s="8" t="s">
        <v>2</v>
      </c>
      <c r="B6" s="8" t="s">
        <v>4</v>
      </c>
      <c r="C6" s="9">
        <v>216791</v>
      </c>
      <c r="D6" s="9">
        <v>153998</v>
      </c>
      <c r="E6" s="9">
        <v>64147</v>
      </c>
      <c r="F6" s="9">
        <f>Vestfold!B13</f>
        <v>42440</v>
      </c>
      <c r="G6" s="9">
        <f>Telemark!B24</f>
        <v>29865</v>
      </c>
      <c r="H6" s="9">
        <v>59408</v>
      </c>
      <c r="I6" s="9">
        <v>91548</v>
      </c>
      <c r="J6" s="9">
        <v>125993</v>
      </c>
      <c r="K6" s="9">
        <v>47960</v>
      </c>
      <c r="L6" s="9">
        <v>96727</v>
      </c>
      <c r="M6" s="9">
        <v>43142</v>
      </c>
      <c r="N6" s="9">
        <v>47891</v>
      </c>
    </row>
    <row r="7" spans="1:14" x14ac:dyDescent="0.25">
      <c r="A7" s="7"/>
      <c r="B7" s="8" t="s">
        <v>5</v>
      </c>
      <c r="C7" s="9">
        <v>21722</v>
      </c>
      <c r="D7" s="9">
        <v>15040</v>
      </c>
      <c r="E7" s="9">
        <v>6394</v>
      </c>
      <c r="F7" s="9">
        <f>Vestfold!C13</f>
        <v>4834</v>
      </c>
      <c r="G7" s="9">
        <f>Telemark!C24</f>
        <v>3171</v>
      </c>
      <c r="H7" s="9">
        <v>6031</v>
      </c>
      <c r="I7" s="9">
        <v>7977</v>
      </c>
      <c r="J7" s="9">
        <v>11362</v>
      </c>
      <c r="K7" s="9">
        <v>4194</v>
      </c>
      <c r="L7" s="9">
        <v>9181</v>
      </c>
      <c r="M7" s="9">
        <v>3927</v>
      </c>
      <c r="N7" s="9">
        <v>4372</v>
      </c>
    </row>
    <row r="8" spans="1:14" x14ac:dyDescent="0.25">
      <c r="A8" s="7"/>
      <c r="B8" s="8" t="s">
        <v>6</v>
      </c>
      <c r="C8" s="9">
        <v>195069</v>
      </c>
      <c r="D8" s="9">
        <v>138958</v>
      </c>
      <c r="E8" s="9">
        <v>57753</v>
      </c>
      <c r="F8" s="9" t="e">
        <f>Vestfold!#REF!</f>
        <v>#REF!</v>
      </c>
      <c r="G8" s="9" t="e">
        <f>Telemark!#REF!</f>
        <v>#REF!</v>
      </c>
      <c r="H8" s="9">
        <v>53377</v>
      </c>
      <c r="I8" s="9">
        <v>83571</v>
      </c>
      <c r="J8" s="9">
        <v>114631</v>
      </c>
      <c r="K8" s="9">
        <v>43766</v>
      </c>
      <c r="L8" s="9">
        <v>87546</v>
      </c>
      <c r="M8" s="9">
        <v>39215</v>
      </c>
      <c r="N8" s="9">
        <v>43519</v>
      </c>
    </row>
    <row r="9" spans="1:14" x14ac:dyDescent="0.25">
      <c r="A9" s="8" t="s">
        <v>3</v>
      </c>
      <c r="B9" s="8" t="s">
        <v>4</v>
      </c>
      <c r="C9" s="9">
        <v>554493</v>
      </c>
      <c r="D9" s="9">
        <v>324023</v>
      </c>
      <c r="E9" s="9">
        <v>151150</v>
      </c>
      <c r="F9" s="9">
        <f>Vestfold!G13</f>
        <v>106229</v>
      </c>
      <c r="G9" s="9">
        <f>Telemark!G24</f>
        <v>71813</v>
      </c>
      <c r="H9" s="9">
        <v>128398</v>
      </c>
      <c r="I9" s="9">
        <v>209057</v>
      </c>
      <c r="J9" s="9">
        <v>265792</v>
      </c>
      <c r="K9" s="9">
        <v>108252</v>
      </c>
      <c r="L9" s="9">
        <v>194297</v>
      </c>
      <c r="M9" s="9">
        <v>97794</v>
      </c>
      <c r="N9" s="9">
        <v>100663</v>
      </c>
    </row>
    <row r="10" spans="1:14" x14ac:dyDescent="0.25">
      <c r="A10" s="7"/>
      <c r="B10" s="8" t="s">
        <v>5</v>
      </c>
      <c r="C10" s="9">
        <v>92613</v>
      </c>
      <c r="D10" s="9">
        <v>57009</v>
      </c>
      <c r="E10" s="9">
        <v>26751</v>
      </c>
      <c r="F10" s="9">
        <f>Vestfold!H13</f>
        <v>19656</v>
      </c>
      <c r="G10" s="9">
        <f>Telemark!H24</f>
        <v>13530</v>
      </c>
      <c r="H10" s="9">
        <v>24615</v>
      </c>
      <c r="I10" s="9">
        <v>33385</v>
      </c>
      <c r="J10" s="9">
        <v>39705</v>
      </c>
      <c r="K10" s="9">
        <v>15867</v>
      </c>
      <c r="L10" s="9">
        <v>29124</v>
      </c>
      <c r="M10" s="9">
        <v>16191</v>
      </c>
      <c r="N10" s="9">
        <v>16370</v>
      </c>
    </row>
    <row r="11" spans="1:14" x14ac:dyDescent="0.25">
      <c r="A11" s="7"/>
      <c r="B11" s="8" t="s">
        <v>6</v>
      </c>
      <c r="C11" s="9">
        <v>461880</v>
      </c>
      <c r="D11" s="9">
        <v>267014</v>
      </c>
      <c r="E11" s="9">
        <v>124399</v>
      </c>
      <c r="F11" s="9" t="e">
        <f>Vestfold!#REF!</f>
        <v>#REF!</v>
      </c>
      <c r="G11" s="9" t="e">
        <f>Telemark!#REF!</f>
        <v>#REF!</v>
      </c>
      <c r="H11" s="9">
        <v>103783</v>
      </c>
      <c r="I11" s="9">
        <v>175672</v>
      </c>
      <c r="J11" s="9">
        <v>226087</v>
      </c>
      <c r="K11" s="9">
        <v>92385</v>
      </c>
      <c r="L11" s="9">
        <v>165173</v>
      </c>
      <c r="M11" s="9">
        <v>81603</v>
      </c>
      <c r="N11" s="9">
        <v>84293</v>
      </c>
    </row>
    <row r="12" spans="1:14" x14ac:dyDescent="0.25">
      <c r="A12" s="7"/>
      <c r="B12" s="7"/>
      <c r="C12" s="7"/>
      <c r="D12" s="7"/>
      <c r="E12" s="7"/>
      <c r="F12" s="7"/>
      <c r="G12" s="7"/>
      <c r="H12" s="7"/>
      <c r="I12" s="7"/>
      <c r="J12" s="7"/>
      <c r="K12" s="7"/>
      <c r="L12" s="7"/>
      <c r="M12" s="7"/>
      <c r="N12" s="7"/>
    </row>
    <row r="13" spans="1:14" x14ac:dyDescent="0.25">
      <c r="A13" s="7"/>
      <c r="B13" s="8" t="s">
        <v>5</v>
      </c>
      <c r="C13" s="7"/>
      <c r="D13" s="7"/>
      <c r="E13" s="7"/>
      <c r="F13" s="7"/>
      <c r="G13" s="7"/>
      <c r="H13" s="7"/>
      <c r="I13" s="7"/>
      <c r="J13" s="7"/>
      <c r="K13" s="7"/>
      <c r="L13" s="7"/>
      <c r="M13" s="7"/>
      <c r="N13" s="7"/>
    </row>
    <row r="14" spans="1:14" x14ac:dyDescent="0.25">
      <c r="A14" s="7"/>
      <c r="B14" s="7"/>
      <c r="C14" s="8" t="s">
        <v>72</v>
      </c>
      <c r="D14" s="8" t="s">
        <v>73</v>
      </c>
      <c r="E14" s="8" t="s">
        <v>74</v>
      </c>
      <c r="F14" s="8" t="s">
        <v>83</v>
      </c>
      <c r="G14" s="8" t="s">
        <v>84</v>
      </c>
      <c r="H14" s="8" t="s">
        <v>76</v>
      </c>
      <c r="I14" s="8" t="s">
        <v>77</v>
      </c>
      <c r="J14" s="8" t="s">
        <v>78</v>
      </c>
      <c r="K14" s="8" t="s">
        <v>79</v>
      </c>
      <c r="L14" s="8" t="s">
        <v>80</v>
      </c>
      <c r="M14" s="8" t="s">
        <v>81</v>
      </c>
      <c r="N14" s="8" t="s">
        <v>82</v>
      </c>
    </row>
    <row r="15" spans="1:14" x14ac:dyDescent="0.25">
      <c r="A15" s="8"/>
      <c r="B15" s="8" t="s">
        <v>2</v>
      </c>
      <c r="C15" s="4">
        <f>C7/C$6</f>
        <v>0.10019788644362543</v>
      </c>
      <c r="D15" s="4">
        <f t="shared" ref="D15:N15" si="0">D7/D$6</f>
        <v>9.7663606020857413E-2</v>
      </c>
      <c r="E15" s="4">
        <f t="shared" si="0"/>
        <v>9.9677303693079963E-2</v>
      </c>
      <c r="F15" s="15">
        <f t="shared" si="0"/>
        <v>0.11390197926484448</v>
      </c>
      <c r="G15" s="15">
        <f t="shared" si="0"/>
        <v>0.10617780010045204</v>
      </c>
      <c r="H15" s="4">
        <f t="shared" si="0"/>
        <v>0.10151831403178023</v>
      </c>
      <c r="I15" s="4">
        <f t="shared" si="0"/>
        <v>8.7134617905361117E-2</v>
      </c>
      <c r="J15" s="4">
        <f t="shared" si="0"/>
        <v>9.0179613153111682E-2</v>
      </c>
      <c r="K15" s="4">
        <f t="shared" si="0"/>
        <v>8.7447873227689737E-2</v>
      </c>
      <c r="L15" s="4">
        <f t="shared" si="0"/>
        <v>9.4916621005510349E-2</v>
      </c>
      <c r="M15" s="4">
        <f t="shared" si="0"/>
        <v>9.1024987251402345E-2</v>
      </c>
      <c r="N15" s="4">
        <f t="shared" si="0"/>
        <v>9.1290639159758616E-2</v>
      </c>
    </row>
    <row r="16" spans="1:14" x14ac:dyDescent="0.25">
      <c r="A16" s="8"/>
      <c r="B16" s="8" t="s">
        <v>3</v>
      </c>
      <c r="C16" s="4">
        <f>C10/C$9</f>
        <v>0.16702284789889141</v>
      </c>
      <c r="D16" s="4">
        <f t="shared" ref="D16:N16" si="1">D10/D$9</f>
        <v>0.17594121404961993</v>
      </c>
      <c r="E16" s="4">
        <f t="shared" si="1"/>
        <v>0.17698312934171354</v>
      </c>
      <c r="F16" s="4">
        <f t="shared" si="1"/>
        <v>0.18503421852789728</v>
      </c>
      <c r="G16" s="4">
        <f t="shared" si="1"/>
        <v>0.18840599891384568</v>
      </c>
      <c r="H16" s="4">
        <f t="shared" si="1"/>
        <v>0.19170859359180051</v>
      </c>
      <c r="I16" s="4">
        <f t="shared" si="1"/>
        <v>0.15969328938997499</v>
      </c>
      <c r="J16" s="4">
        <f t="shared" si="1"/>
        <v>0.14938372862990609</v>
      </c>
      <c r="K16" s="4">
        <f t="shared" si="1"/>
        <v>0.14657465912869971</v>
      </c>
      <c r="L16" s="4">
        <f t="shared" si="1"/>
        <v>0.14989423408493183</v>
      </c>
      <c r="M16" s="4">
        <f t="shared" si="1"/>
        <v>0.16556230443585496</v>
      </c>
      <c r="N16" s="4">
        <f t="shared" si="1"/>
        <v>0.16262181735096312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03FE-DA01-4965-9930-5B95024C66B0}">
  <dimension ref="A1:P15"/>
  <sheetViews>
    <sheetView workbookViewId="0">
      <selection activeCell="A2" sqref="A2:P4"/>
    </sheetView>
  </sheetViews>
  <sheetFormatPr baseColWidth="10" defaultRowHeight="15" x14ac:dyDescent="0.25"/>
  <cols>
    <col min="2" max="3" width="11.5703125" style="11"/>
  </cols>
  <sheetData>
    <row r="1" spans="1:16" s="11" customFormat="1" x14ac:dyDescent="0.25">
      <c r="A1" s="8" t="s">
        <v>5</v>
      </c>
      <c r="B1" s="8"/>
      <c r="C1" s="8"/>
      <c r="D1" s="7"/>
      <c r="E1" s="7"/>
      <c r="F1" s="7"/>
      <c r="G1" s="7"/>
      <c r="H1" s="7"/>
      <c r="I1" s="7"/>
      <c r="J1" s="7"/>
      <c r="K1" s="7"/>
      <c r="L1" s="7"/>
      <c r="M1" s="7"/>
      <c r="N1" s="7"/>
      <c r="O1" s="7"/>
    </row>
    <row r="2" spans="1:16" s="11" customFormat="1" x14ac:dyDescent="0.25">
      <c r="A2" s="7"/>
      <c r="B2" s="8" t="s">
        <v>119</v>
      </c>
      <c r="C2" s="8" t="s">
        <v>132</v>
      </c>
      <c r="D2" s="8" t="s">
        <v>145</v>
      </c>
      <c r="E2" s="8" t="s">
        <v>73</v>
      </c>
      <c r="F2" s="8" t="s">
        <v>74</v>
      </c>
      <c r="G2" s="8" t="s">
        <v>83</v>
      </c>
      <c r="H2" s="8" t="s">
        <v>84</v>
      </c>
      <c r="I2" s="8" t="s">
        <v>76</v>
      </c>
      <c r="J2" s="8" t="s">
        <v>77</v>
      </c>
      <c r="K2" s="8" t="s">
        <v>78</v>
      </c>
      <c r="L2" s="8" t="s">
        <v>79</v>
      </c>
      <c r="M2" s="8" t="s">
        <v>80</v>
      </c>
      <c r="N2" s="8" t="s">
        <v>81</v>
      </c>
      <c r="O2" s="8" t="s">
        <v>164</v>
      </c>
      <c r="P2" s="13" t="s">
        <v>186</v>
      </c>
    </row>
    <row r="3" spans="1:16" s="11" customFormat="1" x14ac:dyDescent="0.25">
      <c r="A3" s="8" t="s">
        <v>2</v>
      </c>
      <c r="B3" s="15">
        <f>' Viken, Troms og Finnmark'!L9</f>
        <v>0.10949777929620771</v>
      </c>
      <c r="C3" s="15">
        <f>' Viken, Troms og Finnmark'!M9</f>
        <v>9.3990936378082521E-2</v>
      </c>
      <c r="D3" s="15">
        <f>' Viken, Troms og Finnmark'!N9</f>
        <v>9.8257577434852875E-2</v>
      </c>
      <c r="E3" s="15">
        <f>'fylker med VT-split'!D15</f>
        <v>9.7663606020857413E-2</v>
      </c>
      <c r="F3" s="15">
        <f>'fylker med VT-split'!E15</f>
        <v>9.9677303693079963E-2</v>
      </c>
      <c r="G3" s="15">
        <f>'fylker med VT-split'!F15</f>
        <v>0.11390197926484448</v>
      </c>
      <c r="H3" s="15">
        <f>'fylker med VT-split'!G15</f>
        <v>0.10617780010045204</v>
      </c>
      <c r="I3" s="15">
        <f>'fylker med VT-split'!H15</f>
        <v>0.10151831403178023</v>
      </c>
      <c r="J3" s="15">
        <f>'fylker med VT-split'!I15</f>
        <v>8.7134617905361117E-2</v>
      </c>
      <c r="K3" s="15">
        <f>'fylker med VT-split'!J15</f>
        <v>9.0179613153111682E-2</v>
      </c>
      <c r="L3" s="15">
        <f>'fylker med VT-split'!K15</f>
        <v>8.7447873227689737E-2</v>
      </c>
      <c r="M3" s="15">
        <f>'fylker med VT-split'!L15</f>
        <v>9.4916621005510349E-2</v>
      </c>
      <c r="N3" s="15">
        <f>'fylker med VT-split'!M15</f>
        <v>9.1024987251402345E-2</v>
      </c>
      <c r="O3" s="15">
        <f>' Viken, Troms og Finnmark'!O9</f>
        <v>8.3620870713192713E-2</v>
      </c>
      <c r="P3" s="15">
        <f>' Viken, Troms og Finnmark'!P9</f>
        <v>0.1018543956043956</v>
      </c>
    </row>
    <row r="4" spans="1:16" s="11" customFormat="1" x14ac:dyDescent="0.25">
      <c r="A4" s="8" t="s">
        <v>3</v>
      </c>
      <c r="B4" s="15">
        <f>' Viken, Troms og Finnmark'!L13</f>
        <v>0.210088455853332</v>
      </c>
      <c r="C4" s="15">
        <f>' Viken, Troms og Finnmark'!M13</f>
        <v>0.1457591985907313</v>
      </c>
      <c r="D4" s="15">
        <f>' Viken, Troms og Finnmark'!N13</f>
        <v>0.16964576457645764</v>
      </c>
      <c r="E4" s="15">
        <f>'fylker med VT-split'!D16</f>
        <v>0.17594121404961993</v>
      </c>
      <c r="F4" s="15">
        <f>'fylker med VT-split'!E16</f>
        <v>0.17698312934171354</v>
      </c>
      <c r="G4" s="15">
        <f>'fylker med VT-split'!F16</f>
        <v>0.18503421852789728</v>
      </c>
      <c r="H4" s="15">
        <f>'fylker med VT-split'!G16</f>
        <v>0.18840599891384568</v>
      </c>
      <c r="I4" s="15">
        <f>'fylker med VT-split'!H16</f>
        <v>0.19170859359180051</v>
      </c>
      <c r="J4" s="15">
        <f>'fylker med VT-split'!I16</f>
        <v>0.15969328938997499</v>
      </c>
      <c r="K4" s="15">
        <f>'fylker med VT-split'!J16</f>
        <v>0.14938372862990609</v>
      </c>
      <c r="L4" s="15">
        <f>'fylker med VT-split'!K16</f>
        <v>0.14657465912869971</v>
      </c>
      <c r="M4" s="15">
        <f>'fylker med VT-split'!L16</f>
        <v>0.14989423408493183</v>
      </c>
      <c r="N4" s="15">
        <f>'fylker med VT-split'!M16</f>
        <v>0.16556230443585496</v>
      </c>
      <c r="O4" s="15">
        <f>' Viken, Troms og Finnmark'!O13</f>
        <v>0.15621996183808445</v>
      </c>
      <c r="P4" s="15">
        <f>' Viken, Troms og Finnmark'!P13</f>
        <v>0.17412790697674418</v>
      </c>
    </row>
    <row r="14" spans="1:16" x14ac:dyDescent="0.25">
      <c r="L14" s="7"/>
      <c r="M14" s="8"/>
      <c r="N14" s="8"/>
      <c r="O14" s="8"/>
      <c r="P14" s="7"/>
    </row>
    <row r="15" spans="1:16" x14ac:dyDescent="0.25">
      <c r="L15" s="7"/>
      <c r="M15" s="7"/>
      <c r="N15" s="8"/>
      <c r="O15" s="8"/>
      <c r="P15" s="8"/>
    </row>
  </sheetData>
  <pageMargins left="0.7" right="0.7" top="0.75" bottom="0.75" header="0.3" footer="0.3"/>
</worksheet>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12</vt:i4>
      </vt:variant>
    </vt:vector>
  </HeadingPairs>
  <TitlesOfParts>
    <vt:vector size="12" baseType="lpstr">
      <vt:lpstr>Bosatte</vt:lpstr>
      <vt:lpstr>Telemark</vt:lpstr>
      <vt:lpstr>Vestfold</vt:lpstr>
      <vt:lpstr> Viken, Troms og Finnmark</vt:lpstr>
      <vt:lpstr>Kommuntabell</vt:lpstr>
      <vt:lpstr>Viz andel unge utafor VT</vt:lpstr>
      <vt:lpstr>Alle fylkene</vt:lpstr>
      <vt:lpstr>fylker med VT-split</vt:lpstr>
      <vt:lpstr>Full splitt</vt:lpstr>
      <vt:lpstr>Viz fylke full splitt</vt:lpstr>
      <vt:lpstr>Unge innv</vt:lpstr>
      <vt:lpstr>innv 15-61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Erling Kielland Servoll</cp:lastModifiedBy>
  <dcterms:created xsi:type="dcterms:W3CDTF">2022-08-19T11:20:14Z</dcterms:created>
  <dcterms:modified xsi:type="dcterms:W3CDTF">2023-02-17T11:35:56Z</dcterms:modified>
</cp:coreProperties>
</file>