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Over tid/"/>
    </mc:Choice>
  </mc:AlternateContent>
  <xr:revisionPtr revIDLastSave="143" documentId="8_{8521A0F2-078F-4296-A309-5B3C8D5B4387}" xr6:coauthVersionLast="47" xr6:coauthVersionMax="47" xr10:uidLastSave="{556A6D9E-C3DA-4C9A-81D4-4C911056CC72}"/>
  <bookViews>
    <workbookView xWindow="19305" yWindow="0" windowWidth="38175" windowHeight="20880" activeTab="2" xr2:uid="{00000000-000D-0000-FFFF-FFFF00000000}"/>
  </bookViews>
  <sheets>
    <sheet name="EU - Trivsel" sheetId="1" r:id="rId1"/>
    <sheet name="EU - Mobbing" sheetId="2" r:id="rId2"/>
    <sheet name="LU - Trivsel og mobb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3" l="1"/>
  <c r="L30" i="3"/>
  <c r="K31" i="3"/>
  <c r="K30" i="3"/>
  <c r="L29" i="3"/>
  <c r="L28" i="3"/>
  <c r="K29" i="3"/>
  <c r="K28" i="3"/>
  <c r="C28" i="2"/>
  <c r="C29" i="2"/>
  <c r="C30" i="2"/>
  <c r="C27" i="2"/>
  <c r="C37" i="1"/>
  <c r="C38" i="1"/>
  <c r="C39" i="1"/>
  <c r="C40" i="1"/>
  <c r="C41" i="1"/>
  <c r="C36" i="1"/>
  <c r="C31" i="3"/>
  <c r="C30" i="3"/>
  <c r="B31" i="3"/>
  <c r="B30" i="3"/>
  <c r="C29" i="3"/>
  <c r="C28" i="3"/>
  <c r="B29" i="3"/>
  <c r="B28" i="3"/>
  <c r="C26" i="2"/>
  <c r="C25" i="2"/>
  <c r="B30" i="2"/>
  <c r="B29" i="2"/>
  <c r="B28" i="2"/>
  <c r="B27" i="2"/>
  <c r="B26" i="2"/>
  <c r="B25" i="2"/>
  <c r="B38" i="1"/>
  <c r="B39" i="1"/>
  <c r="B40" i="1"/>
  <c r="B41" i="1"/>
  <c r="B37" i="1"/>
  <c r="B36" i="1"/>
  <c r="C35" i="1"/>
  <c r="B35" i="1"/>
  <c r="C34" i="1"/>
  <c r="B34" i="1"/>
</calcChain>
</file>

<file path=xl/sharedStrings.xml><?xml version="1.0" encoding="utf-8"?>
<sst xmlns="http://schemas.openxmlformats.org/spreadsheetml/2006/main" count="187" uniqueCount="43">
  <si>
    <t>Utvalg</t>
  </si>
  <si>
    <t>Trives svært godt</t>
  </si>
  <si>
    <t>Trives godt</t>
  </si>
  <si>
    <t>Trives litt</t>
  </si>
  <si>
    <t>Trives ikke noe særlig</t>
  </si>
  <si>
    <t>Trives ikke i det hele tatt</t>
  </si>
  <si>
    <t>2021</t>
  </si>
  <si>
    <t>2020</t>
  </si>
  <si>
    <t>2019</t>
  </si>
  <si>
    <t>2018</t>
  </si>
  <si>
    <t>2017</t>
  </si>
  <si>
    <t>2016</t>
  </si>
  <si>
    <t>2015</t>
  </si>
  <si>
    <t>2014</t>
  </si>
  <si>
    <t>Vestfold og Telemark</t>
  </si>
  <si>
    <t>Landet</t>
  </si>
  <si>
    <t>Vestfold</t>
  </si>
  <si>
    <t>Telemark</t>
  </si>
  <si>
    <t>Er du blitt mobbet av andre elever på skolen de siste månedene? (Vg1)</t>
  </si>
  <si>
    <t>Ikke i det hele tatt</t>
  </si>
  <si>
    <t>En sjelden gang</t>
  </si>
  <si>
    <t>2 eller 3 ganger i måneden</t>
  </si>
  <si>
    <t>Omtrent 1 gang i uken</t>
  </si>
  <si>
    <t>Flere ganger i uken</t>
  </si>
  <si>
    <t>Ikke mobbet i det hele tatt de siste månedene</t>
  </si>
  <si>
    <t>År</t>
  </si>
  <si>
    <t>Trives du på skolen? (Vg1)</t>
  </si>
  <si>
    <t>Trives godt eller svært godt.</t>
  </si>
  <si>
    <t>Lærlingundersøkelsen (lærlinger, kun tilgjengelig for enkeltfylkene i 2018 og 2019).</t>
  </si>
  <si>
    <t>Med mobbing mener vi gjentatte negative handlinger fra en eller flere sammen, mot en som kan ha vanskelig for å forsvare seg. Mobbing kan være å kalle en annen stygge ting og erte, holde en annen utenfor, baksnakke eller slå, dytte eller holde fast.</t>
  </si>
  <si>
    <t>2-3 ganger i måneden</t>
  </si>
  <si>
    <t>Omtrent en gang i uken</t>
  </si>
  <si>
    <t>Er du blitt mobbet på arbeidsplassen de siste månedene?</t>
  </si>
  <si>
    <t>Tenk tilbake på de siste tre månedene i bedriften når du svarer.</t>
  </si>
  <si>
    <t>I svært liten grad</t>
  </si>
  <si>
    <t>I nokså liten grad</t>
  </si>
  <si>
    <t>Verken eller</t>
  </si>
  <si>
    <t>I nokså stor grad</t>
  </si>
  <si>
    <t>I svært stor grad</t>
  </si>
  <si>
    <t>I hvilken grad trives du på arbeidsplassen?</t>
  </si>
  <si>
    <t>Antar "Ikke valgt" er "Landet"?</t>
  </si>
  <si>
    <t>Ikke opplevt mobbing i det hele tatt den siste måneden.</t>
  </si>
  <si>
    <t>Trives nokså godt eller svært godt på arbeidsplassen.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</si>
</sst>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49" fontId="2" fillId="2" borderId="1" xfId="1" applyNumberFormat="1" applyBorder="1" applyAlignment="1">
      <alignment vertical="center" wrapText="1"/>
    </xf>
    <xf numFmtId="49" fontId="2" fillId="2" borderId="1" xfId="1" applyNumberFormat="1" applyBorder="1" applyAlignment="1">
      <alignment horizontal="center" vertical="center" wrapText="1"/>
    </xf>
    <xf numFmtId="49" fontId="2" fillId="3" borderId="1" xfId="2" applyNumberFormat="1" applyBorder="1" applyAlignment="1">
      <alignment vertical="center" wrapText="1"/>
    </xf>
    <xf numFmtId="1" fontId="2" fillId="3" borderId="1" xfId="2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165" fontId="0" fillId="0" borderId="9" xfId="0" applyNumberFormat="1" applyBorder="1"/>
    <xf numFmtId="49" fontId="2" fillId="3" borderId="1" xfId="2" applyNumberFormat="1" applyBorder="1" applyAlignment="1">
      <alignment vertical="center"/>
    </xf>
    <xf numFmtId="49" fontId="2" fillId="0" borderId="0" xfId="2" applyNumberFormat="1" applyFill="1" applyBorder="1" applyAlignment="1">
      <alignment vertical="center"/>
    </xf>
    <xf numFmtId="49" fontId="2" fillId="2" borderId="1" xfId="1" applyNumberForma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2" fillId="4" borderId="10" xfId="3" applyNumberForma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49" fontId="2" fillId="2" borderId="1" xfId="1" applyNumberFormat="1" applyBorder="1" applyAlignment="1">
      <alignment vertical="center"/>
    </xf>
    <xf numFmtId="0" fontId="0" fillId="0" borderId="0" xfId="0" applyFill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Border="1"/>
    <xf numFmtId="0" fontId="0" fillId="0" borderId="6" xfId="0" applyBorder="1"/>
  </cellXfs>
  <cellStyles count="4">
    <cellStyle name="Normal" xfId="0" builtinId="0"/>
    <cellStyle name="Row" xfId="2" xr:uid="{116354D7-F191-4007-809E-ED3D6AD23EC2}"/>
    <cellStyle name="TableHeader" xfId="1" xr:uid="{316765A6-16FE-4259-ADC7-D6A70EED1409}"/>
    <cellStyle name="TableSubHeader" xfId="3" xr:uid="{DA187C77-E1EE-4D52-B696-33423F215B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activeCell="K26" sqref="K26"/>
    </sheetView>
  </sheetViews>
  <sheetFormatPr baseColWidth="10" defaultColWidth="9.140625" defaultRowHeight="15" x14ac:dyDescent="0.25"/>
  <cols>
    <col min="2" max="2" width="45.140625" customWidth="1"/>
    <col min="10" max="10" width="5" bestFit="1" customWidth="1"/>
    <col min="11" max="11" width="20" bestFit="1" customWidth="1"/>
    <col min="12" max="12" width="7" bestFit="1" customWidth="1"/>
    <col min="15" max="15" width="20" bestFit="1" customWidth="1"/>
    <col min="16" max="16" width="7" bestFit="1" customWidth="1"/>
  </cols>
  <sheetData>
    <row r="1" spans="1:7" x14ac:dyDescent="0.25">
      <c r="A1" t="s">
        <v>26</v>
      </c>
    </row>
    <row r="3" spans="1:7" ht="38.25" x14ac:dyDescent="0.25">
      <c r="A3" s="1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s="3" t="s">
        <v>6</v>
      </c>
      <c r="B4" s="3" t="s">
        <v>14</v>
      </c>
      <c r="C4" s="4">
        <v>1750</v>
      </c>
      <c r="D4" s="4">
        <v>2099</v>
      </c>
      <c r="E4" s="4">
        <v>415</v>
      </c>
      <c r="F4" s="4">
        <v>87</v>
      </c>
      <c r="G4" s="4">
        <v>32</v>
      </c>
    </row>
    <row r="5" spans="1:7" x14ac:dyDescent="0.25">
      <c r="A5" s="3" t="s">
        <v>7</v>
      </c>
      <c r="B5" s="3" t="s">
        <v>14</v>
      </c>
      <c r="C5" s="4">
        <v>2021</v>
      </c>
      <c r="D5" s="4">
        <v>2233</v>
      </c>
      <c r="E5" s="4">
        <v>433</v>
      </c>
      <c r="F5" s="4">
        <v>69</v>
      </c>
      <c r="G5" s="4">
        <v>27</v>
      </c>
    </row>
    <row r="6" spans="1:7" x14ac:dyDescent="0.25">
      <c r="A6" s="3" t="s">
        <v>6</v>
      </c>
      <c r="B6" s="3" t="s">
        <v>15</v>
      </c>
      <c r="C6" s="4">
        <v>22826</v>
      </c>
      <c r="D6" s="4">
        <v>27325</v>
      </c>
      <c r="E6" s="4">
        <v>5217</v>
      </c>
      <c r="F6" s="4">
        <v>1066</v>
      </c>
      <c r="G6" s="4">
        <v>434</v>
      </c>
    </row>
    <row r="7" spans="1:7" x14ac:dyDescent="0.25">
      <c r="A7" s="3" t="s">
        <v>7</v>
      </c>
      <c r="B7" s="3" t="s">
        <v>15</v>
      </c>
      <c r="C7" s="4">
        <v>25621</v>
      </c>
      <c r="D7" s="4">
        <v>28367</v>
      </c>
      <c r="E7" s="4">
        <v>5208</v>
      </c>
      <c r="F7" s="4">
        <v>954</v>
      </c>
      <c r="G7" s="4">
        <v>405</v>
      </c>
    </row>
    <row r="10" spans="1:7" ht="38.25" x14ac:dyDescent="0.25">
      <c r="A10" s="1"/>
      <c r="B10" s="1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s="3" t="s">
        <v>8</v>
      </c>
      <c r="B11" s="3" t="s">
        <v>16</v>
      </c>
      <c r="C11" s="4">
        <v>1244</v>
      </c>
      <c r="D11" s="4">
        <v>1303</v>
      </c>
      <c r="E11" s="4">
        <v>215</v>
      </c>
      <c r="F11" s="4">
        <v>58</v>
      </c>
      <c r="G11" s="4">
        <v>26</v>
      </c>
    </row>
    <row r="12" spans="1:7" x14ac:dyDescent="0.25">
      <c r="A12" s="3" t="s">
        <v>9</v>
      </c>
      <c r="B12" s="3" t="s">
        <v>16</v>
      </c>
      <c r="C12" s="4">
        <v>1244</v>
      </c>
      <c r="D12" s="4">
        <v>1376</v>
      </c>
      <c r="E12" s="4">
        <v>221</v>
      </c>
      <c r="F12" s="4">
        <v>54</v>
      </c>
      <c r="G12" s="4">
        <v>28</v>
      </c>
    </row>
    <row r="13" spans="1:7" x14ac:dyDescent="0.25">
      <c r="A13" s="3" t="s">
        <v>10</v>
      </c>
      <c r="B13" s="3" t="s">
        <v>16</v>
      </c>
      <c r="C13" s="4">
        <v>1253</v>
      </c>
      <c r="D13" s="4">
        <v>1277</v>
      </c>
      <c r="E13" s="4">
        <v>241</v>
      </c>
      <c r="F13" s="4">
        <v>58</v>
      </c>
      <c r="G13" s="4">
        <v>26</v>
      </c>
    </row>
    <row r="14" spans="1:7" x14ac:dyDescent="0.25">
      <c r="A14" s="3" t="s">
        <v>11</v>
      </c>
      <c r="B14" s="3" t="s">
        <v>16</v>
      </c>
      <c r="C14" s="4">
        <v>1309</v>
      </c>
      <c r="D14" s="4">
        <v>1386</v>
      </c>
      <c r="E14" s="4">
        <v>201</v>
      </c>
      <c r="F14" s="4">
        <v>29</v>
      </c>
      <c r="G14" s="4">
        <v>11</v>
      </c>
    </row>
    <row r="15" spans="1:7" x14ac:dyDescent="0.25">
      <c r="A15" s="3" t="s">
        <v>12</v>
      </c>
      <c r="B15" s="3" t="s">
        <v>16</v>
      </c>
      <c r="C15" s="4">
        <v>1325</v>
      </c>
      <c r="D15" s="4">
        <v>1241</v>
      </c>
      <c r="E15" s="4">
        <v>227</v>
      </c>
      <c r="F15" s="4">
        <v>33</v>
      </c>
      <c r="G15" s="4">
        <v>16</v>
      </c>
    </row>
    <row r="16" spans="1:7" x14ac:dyDescent="0.25">
      <c r="A16" s="3" t="s">
        <v>13</v>
      </c>
      <c r="B16" s="3" t="s">
        <v>16</v>
      </c>
      <c r="C16" s="4">
        <v>1314</v>
      </c>
      <c r="D16" s="4">
        <v>1230</v>
      </c>
      <c r="E16" s="4">
        <v>208</v>
      </c>
      <c r="F16" s="4">
        <v>36</v>
      </c>
      <c r="G16" s="4">
        <v>11</v>
      </c>
    </row>
    <row r="17" spans="1:12" x14ac:dyDescent="0.25">
      <c r="A17" s="3" t="s">
        <v>8</v>
      </c>
      <c r="B17" s="3" t="s">
        <v>15</v>
      </c>
      <c r="C17" s="4">
        <v>26146</v>
      </c>
      <c r="D17" s="4">
        <v>28026</v>
      </c>
      <c r="E17" s="4">
        <v>5447</v>
      </c>
      <c r="F17" s="4">
        <v>1085</v>
      </c>
      <c r="G17" s="4">
        <v>534</v>
      </c>
    </row>
    <row r="18" spans="1:12" x14ac:dyDescent="0.25">
      <c r="A18" s="3" t="s">
        <v>9</v>
      </c>
      <c r="B18" s="3" t="s">
        <v>15</v>
      </c>
      <c r="C18" s="4">
        <v>26071</v>
      </c>
      <c r="D18" s="4">
        <v>28342</v>
      </c>
      <c r="E18" s="4">
        <v>5411</v>
      </c>
      <c r="F18" s="4">
        <v>1148</v>
      </c>
      <c r="G18" s="4">
        <v>588</v>
      </c>
    </row>
    <row r="19" spans="1:12" x14ac:dyDescent="0.25">
      <c r="A19" s="3" t="s">
        <v>10</v>
      </c>
      <c r="B19" s="3" t="s">
        <v>15</v>
      </c>
      <c r="C19" s="4">
        <v>26416</v>
      </c>
      <c r="D19" s="4">
        <v>27519</v>
      </c>
      <c r="E19" s="4">
        <v>5280</v>
      </c>
      <c r="F19" s="4">
        <v>1119</v>
      </c>
      <c r="G19" s="4">
        <v>566</v>
      </c>
    </row>
    <row r="20" spans="1:12" x14ac:dyDescent="0.25">
      <c r="A20" s="3" t="s">
        <v>11</v>
      </c>
      <c r="B20" s="3" t="s">
        <v>15</v>
      </c>
      <c r="C20" s="4">
        <v>27584</v>
      </c>
      <c r="D20" s="4">
        <v>28790</v>
      </c>
      <c r="E20" s="4">
        <v>5001</v>
      </c>
      <c r="F20" s="4">
        <v>1111</v>
      </c>
      <c r="G20" s="4">
        <v>508</v>
      </c>
    </row>
    <row r="21" spans="1:12" x14ac:dyDescent="0.25">
      <c r="A21" s="3" t="s">
        <v>12</v>
      </c>
      <c r="B21" s="3" t="s">
        <v>15</v>
      </c>
      <c r="C21" s="4">
        <v>26408</v>
      </c>
      <c r="D21" s="4">
        <v>27766</v>
      </c>
      <c r="E21" s="4">
        <v>4729</v>
      </c>
      <c r="F21" s="4">
        <v>976</v>
      </c>
      <c r="G21" s="4">
        <v>478</v>
      </c>
    </row>
    <row r="22" spans="1:12" x14ac:dyDescent="0.25">
      <c r="A22" s="3" t="s">
        <v>13</v>
      </c>
      <c r="B22" s="3" t="s">
        <v>15</v>
      </c>
      <c r="C22" s="4">
        <v>26336</v>
      </c>
      <c r="D22" s="4">
        <v>27723</v>
      </c>
      <c r="E22" s="4">
        <v>4695</v>
      </c>
      <c r="F22" s="4">
        <v>954</v>
      </c>
      <c r="G22" s="4">
        <v>441</v>
      </c>
    </row>
    <row r="24" spans="1:12" ht="38.25" x14ac:dyDescent="0.25">
      <c r="A24" s="1"/>
      <c r="B24" s="1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</row>
    <row r="25" spans="1:12" x14ac:dyDescent="0.25">
      <c r="A25" s="3" t="s">
        <v>8</v>
      </c>
      <c r="B25" s="3" t="s">
        <v>17</v>
      </c>
      <c r="C25" s="4">
        <v>873</v>
      </c>
      <c r="D25" s="4">
        <v>878</v>
      </c>
      <c r="E25" s="4">
        <v>169</v>
      </c>
      <c r="F25" s="4">
        <v>33</v>
      </c>
      <c r="G25" s="4">
        <v>20</v>
      </c>
    </row>
    <row r="26" spans="1:12" x14ac:dyDescent="0.25">
      <c r="A26" s="3" t="s">
        <v>9</v>
      </c>
      <c r="B26" s="3" t="s">
        <v>17</v>
      </c>
      <c r="C26" s="4">
        <v>813</v>
      </c>
      <c r="D26" s="4">
        <v>898</v>
      </c>
      <c r="E26" s="4">
        <v>188</v>
      </c>
      <c r="F26" s="4">
        <v>39</v>
      </c>
      <c r="G26" s="4">
        <v>19</v>
      </c>
    </row>
    <row r="27" spans="1:12" x14ac:dyDescent="0.25">
      <c r="A27" s="3" t="s">
        <v>10</v>
      </c>
      <c r="B27" s="3" t="s">
        <v>17</v>
      </c>
      <c r="C27" s="4">
        <v>902</v>
      </c>
      <c r="D27" s="4">
        <v>917</v>
      </c>
      <c r="E27" s="4">
        <v>175</v>
      </c>
      <c r="F27" s="4">
        <v>45</v>
      </c>
      <c r="G27" s="4">
        <v>15</v>
      </c>
    </row>
    <row r="28" spans="1:12" x14ac:dyDescent="0.25">
      <c r="A28" s="3" t="s">
        <v>11</v>
      </c>
      <c r="B28" s="3" t="s">
        <v>17</v>
      </c>
      <c r="C28" s="4">
        <v>928</v>
      </c>
      <c r="D28" s="4">
        <v>913</v>
      </c>
      <c r="E28" s="4">
        <v>179</v>
      </c>
      <c r="F28" s="4">
        <v>38</v>
      </c>
      <c r="G28" s="4">
        <v>11</v>
      </c>
    </row>
    <row r="29" spans="1:12" x14ac:dyDescent="0.25">
      <c r="A29" s="3" t="s">
        <v>12</v>
      </c>
      <c r="B29" s="3" t="s">
        <v>17</v>
      </c>
      <c r="C29" s="4">
        <v>848</v>
      </c>
      <c r="D29" s="4">
        <v>938</v>
      </c>
      <c r="E29" s="4">
        <v>164</v>
      </c>
      <c r="F29" s="4">
        <v>40</v>
      </c>
      <c r="G29" s="4">
        <v>19</v>
      </c>
    </row>
    <row r="30" spans="1:12" x14ac:dyDescent="0.25">
      <c r="A30" s="3" t="s">
        <v>13</v>
      </c>
      <c r="B30" s="3" t="s">
        <v>17</v>
      </c>
      <c r="C30" s="4">
        <v>894</v>
      </c>
      <c r="D30" s="4">
        <v>951</v>
      </c>
      <c r="E30" s="4">
        <v>157</v>
      </c>
      <c r="F30" s="4">
        <v>31</v>
      </c>
      <c r="G30" s="4">
        <v>11</v>
      </c>
    </row>
    <row r="32" spans="1:12" ht="15.75" thickBot="1" x14ac:dyDescent="0.3">
      <c r="J32" s="18" t="s">
        <v>27</v>
      </c>
      <c r="K32" s="18"/>
      <c r="L32" s="18"/>
    </row>
    <row r="33" spans="1:12" x14ac:dyDescent="0.25">
      <c r="B33" t="s">
        <v>14</v>
      </c>
      <c r="C33" t="s">
        <v>15</v>
      </c>
      <c r="J33" s="6"/>
      <c r="K33" s="7" t="s">
        <v>14</v>
      </c>
      <c r="L33" s="8" t="s">
        <v>15</v>
      </c>
    </row>
    <row r="34" spans="1:12" x14ac:dyDescent="0.25">
      <c r="A34">
        <v>2021</v>
      </c>
      <c r="B34" s="5">
        <f>(C4+D4)/SUM(C4:G4)</f>
        <v>0.87816563997262154</v>
      </c>
      <c r="C34" s="5">
        <f>(C6+D6)/SUM(C6:G6)</f>
        <v>0.88188436378982904</v>
      </c>
      <c r="J34" s="9">
        <v>2021</v>
      </c>
      <c r="K34" s="10">
        <v>87.816563997262151</v>
      </c>
      <c r="L34" s="11">
        <v>88.1884363789829</v>
      </c>
    </row>
    <row r="35" spans="1:12" x14ac:dyDescent="0.25">
      <c r="A35">
        <v>2020</v>
      </c>
      <c r="B35" s="5">
        <f>(C5+D5)/SUM(C5:G5)</f>
        <v>0.88939995818523943</v>
      </c>
      <c r="C35" s="5">
        <f>(C7+D7)/SUM(C7:G7)</f>
        <v>0.89155313351498633</v>
      </c>
      <c r="J35" s="9">
        <v>2020</v>
      </c>
      <c r="K35" s="10">
        <v>88.93999581852394</v>
      </c>
      <c r="L35" s="11">
        <v>89.155313351498634</v>
      </c>
    </row>
    <row r="36" spans="1:12" x14ac:dyDescent="0.25">
      <c r="A36">
        <v>2019</v>
      </c>
      <c r="B36" s="5">
        <f>(C11+D11+C25+D25)/(SUM(C11:G11,C25:G25))</f>
        <v>0.89188628346129906</v>
      </c>
      <c r="C36" s="5">
        <f>(C17+D17)/(SUM(C17:G17))</f>
        <v>0.88461412848231491</v>
      </c>
      <c r="J36" s="9">
        <v>2019</v>
      </c>
      <c r="K36" s="10">
        <v>89.188628346129903</v>
      </c>
      <c r="L36" s="11">
        <v>88.46141284823149</v>
      </c>
    </row>
    <row r="37" spans="1:12" x14ac:dyDescent="0.25">
      <c r="A37">
        <v>2018</v>
      </c>
      <c r="B37" s="5">
        <f>(C12+D12+C26+D26)/(SUM(C12:G12,C26:G26))</f>
        <v>0.88749999999999996</v>
      </c>
      <c r="C37" s="5">
        <f t="shared" ref="C37:C41" si="0">(C18+D18)/(SUM(C18:G18))</f>
        <v>0.88390188434048078</v>
      </c>
      <c r="J37" s="9">
        <v>2018</v>
      </c>
      <c r="K37" s="10">
        <v>88.75</v>
      </c>
      <c r="L37" s="11">
        <v>88.390188434048085</v>
      </c>
    </row>
    <row r="38" spans="1:12" x14ac:dyDescent="0.25">
      <c r="A38">
        <v>2017</v>
      </c>
      <c r="B38" s="5">
        <f t="shared" ref="B38:B41" si="1">(C13+D13+C27+D27)/(SUM(C13:G13,C27:G27))</f>
        <v>0.88592381340395188</v>
      </c>
      <c r="C38" s="5">
        <f t="shared" si="0"/>
        <v>0.88563218390804599</v>
      </c>
      <c r="J38" s="9">
        <v>2017</v>
      </c>
      <c r="K38" s="10">
        <v>88.592381340395193</v>
      </c>
      <c r="L38" s="11">
        <v>88.563218390804593</v>
      </c>
    </row>
    <row r="39" spans="1:12" x14ac:dyDescent="0.25">
      <c r="A39">
        <v>2016</v>
      </c>
      <c r="B39" s="5">
        <f t="shared" si="1"/>
        <v>0.90629370629370631</v>
      </c>
      <c r="C39" s="5">
        <f t="shared" si="0"/>
        <v>0.89491062640886432</v>
      </c>
      <c r="J39" s="9">
        <v>2016</v>
      </c>
      <c r="K39" s="10">
        <v>90.629370629370626</v>
      </c>
      <c r="L39" s="11">
        <v>89.491062640886426</v>
      </c>
    </row>
    <row r="40" spans="1:12" x14ac:dyDescent="0.25">
      <c r="A40">
        <v>2015</v>
      </c>
      <c r="B40" s="5">
        <f t="shared" si="1"/>
        <v>0.89713461142032569</v>
      </c>
      <c r="C40" s="5">
        <f t="shared" si="0"/>
        <v>0.89755952085093693</v>
      </c>
      <c r="J40" s="9">
        <v>2015</v>
      </c>
      <c r="K40" s="10">
        <v>89.713461142032571</v>
      </c>
      <c r="L40" s="11">
        <v>89.755952085093696</v>
      </c>
    </row>
    <row r="41" spans="1:12" ht="15.75" thickBot="1" x14ac:dyDescent="0.3">
      <c r="A41">
        <v>2014</v>
      </c>
      <c r="B41" s="5">
        <f t="shared" si="1"/>
        <v>0.90625645261201737</v>
      </c>
      <c r="C41" s="5">
        <f t="shared" si="0"/>
        <v>0.89875143393905133</v>
      </c>
      <c r="J41" s="12">
        <v>2014</v>
      </c>
      <c r="K41" s="13">
        <v>90.62564526120174</v>
      </c>
      <c r="L41" s="14">
        <v>89.875143393905134</v>
      </c>
    </row>
  </sheetData>
  <mergeCells count="1">
    <mergeCell ref="J32:L3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6504-0EF4-4637-9CF9-5E1029842104}">
  <dimension ref="A1:M30"/>
  <sheetViews>
    <sheetView workbookViewId="0">
      <selection activeCell="E46" sqref="E46"/>
    </sheetView>
  </sheetViews>
  <sheetFormatPr baseColWidth="10" defaultRowHeight="15" x14ac:dyDescent="0.25"/>
  <cols>
    <col min="2" max="2" width="22.140625" customWidth="1"/>
    <col min="3" max="3" width="20.5703125" customWidth="1"/>
    <col min="4" max="4" width="14" bestFit="1" customWidth="1"/>
    <col min="5" max="5" width="23.42578125" bestFit="1" customWidth="1"/>
    <col min="6" max="6" width="19.42578125" bestFit="1" customWidth="1"/>
    <col min="7" max="7" width="17" bestFit="1" customWidth="1"/>
    <col min="12" max="12" width="20" bestFit="1" customWidth="1"/>
  </cols>
  <sheetData>
    <row r="1" spans="1:7" x14ac:dyDescent="0.25">
      <c r="A1" t="s">
        <v>18</v>
      </c>
    </row>
    <row r="2" spans="1:7" x14ac:dyDescent="0.25"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</row>
    <row r="3" spans="1:7" x14ac:dyDescent="0.25">
      <c r="A3" s="3" t="s">
        <v>6</v>
      </c>
      <c r="B3" s="15" t="s">
        <v>14</v>
      </c>
      <c r="C3" s="4">
        <v>3840</v>
      </c>
      <c r="D3" s="4">
        <v>376</v>
      </c>
      <c r="E3" s="4">
        <v>44</v>
      </c>
      <c r="F3" s="4">
        <v>23</v>
      </c>
      <c r="G3" s="4">
        <v>46</v>
      </c>
    </row>
    <row r="4" spans="1:7" x14ac:dyDescent="0.25">
      <c r="A4" s="3" t="s">
        <v>7</v>
      </c>
      <c r="B4" s="15" t="s">
        <v>14</v>
      </c>
      <c r="C4" s="4">
        <v>4268</v>
      </c>
      <c r="D4" s="4">
        <v>376</v>
      </c>
      <c r="E4" s="4">
        <v>40</v>
      </c>
      <c r="F4" s="4">
        <v>24</v>
      </c>
      <c r="G4" s="4">
        <v>35</v>
      </c>
    </row>
    <row r="5" spans="1:7" x14ac:dyDescent="0.25">
      <c r="A5" s="3" t="s">
        <v>6</v>
      </c>
      <c r="B5" s="3" t="s">
        <v>15</v>
      </c>
      <c r="C5" s="4">
        <v>50707</v>
      </c>
      <c r="D5" s="4">
        <v>4095</v>
      </c>
      <c r="E5" s="4">
        <v>466</v>
      </c>
      <c r="F5" s="4">
        <v>277</v>
      </c>
      <c r="G5" s="4">
        <v>497</v>
      </c>
    </row>
    <row r="6" spans="1:7" x14ac:dyDescent="0.25">
      <c r="A6" s="3" t="s">
        <v>7</v>
      </c>
      <c r="B6" s="3" t="s">
        <v>15</v>
      </c>
      <c r="C6" s="4">
        <v>54282</v>
      </c>
      <c r="D6" s="4">
        <v>4368</v>
      </c>
      <c r="E6" s="4">
        <v>496</v>
      </c>
      <c r="F6" s="4">
        <v>272</v>
      </c>
      <c r="G6" s="4">
        <v>475</v>
      </c>
    </row>
    <row r="9" spans="1:7" x14ac:dyDescent="0.25">
      <c r="A9" s="3" t="s">
        <v>8</v>
      </c>
      <c r="B9" s="3" t="s">
        <v>16</v>
      </c>
      <c r="C9" s="4">
        <v>2432</v>
      </c>
      <c r="D9" s="4">
        <v>287</v>
      </c>
      <c r="E9" s="4">
        <v>40</v>
      </c>
      <c r="F9" s="4">
        <v>17</v>
      </c>
      <c r="G9" s="4">
        <v>39</v>
      </c>
    </row>
    <row r="10" spans="1:7" x14ac:dyDescent="0.25">
      <c r="A10" s="3" t="s">
        <v>9</v>
      </c>
      <c r="B10" s="3" t="s">
        <v>16</v>
      </c>
      <c r="C10" s="4">
        <v>2530</v>
      </c>
      <c r="D10" s="4">
        <v>279</v>
      </c>
      <c r="E10" s="4">
        <v>41</v>
      </c>
      <c r="F10" s="4">
        <v>19</v>
      </c>
      <c r="G10" s="4">
        <v>23</v>
      </c>
    </row>
    <row r="11" spans="1:7" x14ac:dyDescent="0.25">
      <c r="A11" s="3" t="s">
        <v>10</v>
      </c>
      <c r="B11" s="3" t="s">
        <v>16</v>
      </c>
      <c r="C11" s="4">
        <v>2401</v>
      </c>
      <c r="D11" s="4">
        <v>316</v>
      </c>
      <c r="E11" s="4">
        <v>25</v>
      </c>
      <c r="F11" s="4">
        <v>21</v>
      </c>
      <c r="G11" s="4">
        <v>44</v>
      </c>
    </row>
    <row r="12" spans="1:7" x14ac:dyDescent="0.25">
      <c r="A12" s="3" t="s">
        <v>11</v>
      </c>
      <c r="B12" s="3" t="s">
        <v>16</v>
      </c>
      <c r="C12" s="4">
        <v>2528</v>
      </c>
      <c r="D12" s="4">
        <v>292</v>
      </c>
      <c r="E12" s="4">
        <v>41</v>
      </c>
      <c r="F12" s="4">
        <v>21</v>
      </c>
      <c r="G12" s="4">
        <v>34</v>
      </c>
    </row>
    <row r="13" spans="1:7" x14ac:dyDescent="0.25">
      <c r="A13" s="3" t="s">
        <v>8</v>
      </c>
      <c r="B13" s="3" t="s">
        <v>15</v>
      </c>
      <c r="C13" s="4">
        <v>53218</v>
      </c>
      <c r="D13" s="4">
        <v>5470</v>
      </c>
      <c r="E13" s="4">
        <v>634</v>
      </c>
      <c r="F13" s="4">
        <v>362</v>
      </c>
      <c r="G13" s="4">
        <v>676</v>
      </c>
    </row>
    <row r="14" spans="1:7" x14ac:dyDescent="0.25">
      <c r="A14" s="3" t="s">
        <v>9</v>
      </c>
      <c r="B14" s="3" t="s">
        <v>15</v>
      </c>
      <c r="C14" s="4">
        <v>53422</v>
      </c>
      <c r="D14" s="4">
        <v>5635</v>
      </c>
      <c r="E14" s="4">
        <v>686</v>
      </c>
      <c r="F14" s="4">
        <v>407</v>
      </c>
      <c r="G14" s="4">
        <v>694</v>
      </c>
    </row>
    <row r="15" spans="1:7" x14ac:dyDescent="0.25">
      <c r="A15" s="3" t="s">
        <v>10</v>
      </c>
      <c r="B15" s="3" t="s">
        <v>15</v>
      </c>
      <c r="C15" s="4">
        <v>51561</v>
      </c>
      <c r="D15" s="4">
        <v>6196</v>
      </c>
      <c r="E15" s="4">
        <v>780</v>
      </c>
      <c r="F15" s="4">
        <v>483</v>
      </c>
      <c r="G15" s="4">
        <v>801</v>
      </c>
    </row>
    <row r="16" spans="1:7" x14ac:dyDescent="0.25">
      <c r="A16" s="3" t="s">
        <v>11</v>
      </c>
      <c r="B16" s="3" t="s">
        <v>15</v>
      </c>
      <c r="C16" s="4">
        <v>54233</v>
      </c>
      <c r="D16" s="4">
        <v>6075</v>
      </c>
      <c r="E16" s="4">
        <v>751</v>
      </c>
      <c r="F16" s="4">
        <v>460</v>
      </c>
      <c r="G16" s="4">
        <v>815</v>
      </c>
    </row>
    <row r="18" spans="1:13" x14ac:dyDescent="0.25">
      <c r="A18" s="3" t="s">
        <v>8</v>
      </c>
      <c r="B18" s="3" t="s">
        <v>17</v>
      </c>
      <c r="C18" s="4">
        <v>1725</v>
      </c>
      <c r="D18" s="4">
        <v>183</v>
      </c>
      <c r="E18" s="4">
        <v>18</v>
      </c>
      <c r="F18" s="4">
        <v>8</v>
      </c>
      <c r="G18" s="4">
        <v>13</v>
      </c>
    </row>
    <row r="19" spans="1:13" x14ac:dyDescent="0.25">
      <c r="A19" s="3" t="s">
        <v>9</v>
      </c>
      <c r="B19" s="3" t="s">
        <v>17</v>
      </c>
      <c r="C19" s="4">
        <v>1669</v>
      </c>
      <c r="D19" s="4">
        <v>216</v>
      </c>
      <c r="E19" s="4">
        <v>28</v>
      </c>
      <c r="F19" s="4">
        <v>9</v>
      </c>
      <c r="G19" s="4">
        <v>17</v>
      </c>
    </row>
    <row r="20" spans="1:13" x14ac:dyDescent="0.25">
      <c r="A20" s="3" t="s">
        <v>10</v>
      </c>
      <c r="B20" s="3" t="s">
        <v>17</v>
      </c>
      <c r="C20" s="4">
        <v>1724</v>
      </c>
      <c r="D20" s="4">
        <v>226</v>
      </c>
      <c r="E20" s="4">
        <v>27</v>
      </c>
      <c r="F20" s="4">
        <v>12</v>
      </c>
      <c r="G20" s="4">
        <v>38</v>
      </c>
    </row>
    <row r="21" spans="1:13" x14ac:dyDescent="0.25">
      <c r="A21" s="3" t="s">
        <v>11</v>
      </c>
      <c r="B21" s="3" t="s">
        <v>17</v>
      </c>
      <c r="C21" s="4">
        <v>1792</v>
      </c>
      <c r="D21" s="4">
        <v>205</v>
      </c>
      <c r="E21" s="4">
        <v>20</v>
      </c>
      <c r="F21" s="4">
        <v>14</v>
      </c>
      <c r="G21" s="4">
        <v>22</v>
      </c>
    </row>
    <row r="23" spans="1:13" ht="15.75" thickBot="1" x14ac:dyDescent="0.3">
      <c r="B23" s="19" t="s">
        <v>24</v>
      </c>
      <c r="C23" s="19"/>
      <c r="K23" s="18" t="s">
        <v>24</v>
      </c>
      <c r="L23" s="18"/>
      <c r="M23" s="18"/>
    </row>
    <row r="24" spans="1:13" x14ac:dyDescent="0.25">
      <c r="B24" s="16" t="s">
        <v>14</v>
      </c>
      <c r="C24" t="s">
        <v>15</v>
      </c>
      <c r="K24" s="6" t="s">
        <v>25</v>
      </c>
      <c r="L24" s="7" t="s">
        <v>14</v>
      </c>
      <c r="M24" s="8" t="s">
        <v>15</v>
      </c>
    </row>
    <row r="25" spans="1:13" x14ac:dyDescent="0.25">
      <c r="A25">
        <v>2021</v>
      </c>
      <c r="B25" s="5">
        <f>(C3)/SUM(C3:G3)</f>
        <v>0.88704088704088702</v>
      </c>
      <c r="C25" s="5">
        <f>(C5)/SUM(C5:G5)</f>
        <v>0.90480354020199139</v>
      </c>
      <c r="K25" s="9">
        <v>2021</v>
      </c>
      <c r="L25" s="10">
        <v>88.704088704088704</v>
      </c>
      <c r="M25" s="11">
        <v>90.480354020199144</v>
      </c>
    </row>
    <row r="26" spans="1:13" x14ac:dyDescent="0.25">
      <c r="A26">
        <v>2020</v>
      </c>
      <c r="B26" s="5">
        <f>(C4)/SUM(C4:G4)</f>
        <v>0.89985241408391314</v>
      </c>
      <c r="C26" s="5">
        <f>(C6)/SUM(C6:G6)</f>
        <v>0.90631626400414067</v>
      </c>
      <c r="K26" s="9">
        <v>2020</v>
      </c>
      <c r="L26" s="10">
        <v>89.985241408391317</v>
      </c>
      <c r="M26" s="11">
        <v>90.631626400414063</v>
      </c>
    </row>
    <row r="27" spans="1:13" x14ac:dyDescent="0.25">
      <c r="A27">
        <v>2019</v>
      </c>
      <c r="B27" s="5">
        <f>(C9+C18)/SUM(C9:G9,C18:G18)</f>
        <v>0.87295254094918107</v>
      </c>
      <c r="C27" s="5">
        <f>(C13)/SUM(C13:G13)</f>
        <v>0.88167660702451955</v>
      </c>
      <c r="K27" s="9">
        <v>2019</v>
      </c>
      <c r="L27" s="10">
        <v>87.295254094918107</v>
      </c>
      <c r="M27" s="11">
        <v>88.167660702451954</v>
      </c>
    </row>
    <row r="28" spans="1:13" x14ac:dyDescent="0.25">
      <c r="A28">
        <v>2018</v>
      </c>
      <c r="B28" s="5">
        <f>(C10+C19)/SUM(C10:G10,C19:G19)</f>
        <v>0.86917822397019251</v>
      </c>
      <c r="C28" s="5">
        <f t="shared" ref="C28:C30" si="0">(C14)/SUM(C14:G14)</f>
        <v>0.87801590953914932</v>
      </c>
      <c r="K28" s="9">
        <v>2018</v>
      </c>
      <c r="L28" s="10">
        <v>86.917822397019251</v>
      </c>
      <c r="M28" s="11">
        <v>87.801590953914939</v>
      </c>
    </row>
    <row r="29" spans="1:13" x14ac:dyDescent="0.25">
      <c r="A29">
        <v>2017</v>
      </c>
      <c r="B29" s="5">
        <f>(C11+C20)/SUM(C11:G11,C20:G20)</f>
        <v>0.85333057509309063</v>
      </c>
      <c r="C29" s="5">
        <f t="shared" si="0"/>
        <v>0.86192139883987229</v>
      </c>
      <c r="K29" s="9">
        <v>2017</v>
      </c>
      <c r="L29" s="10">
        <v>85.333057509309057</v>
      </c>
      <c r="M29" s="11">
        <v>86.192139883987224</v>
      </c>
    </row>
    <row r="30" spans="1:13" ht="15.75" thickBot="1" x14ac:dyDescent="0.3">
      <c r="A30">
        <v>2016</v>
      </c>
      <c r="B30" s="5">
        <f>(C12+C21)/SUM(C12:G12,C21:G21)</f>
        <v>0.86939021936003225</v>
      </c>
      <c r="C30" s="5">
        <f t="shared" si="0"/>
        <v>0.87003882311419134</v>
      </c>
      <c r="K30" s="12">
        <v>2016</v>
      </c>
      <c r="L30" s="13">
        <v>86.939021936003229</v>
      </c>
      <c r="M30" s="14">
        <v>87.003882311419133</v>
      </c>
    </row>
  </sheetData>
  <mergeCells count="2">
    <mergeCell ref="B23:C23"/>
    <mergeCell ref="K23:M2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5190-C866-4950-973D-AB0BF1343E7A}">
  <dimension ref="A1:P39"/>
  <sheetViews>
    <sheetView tabSelected="1" topLeftCell="A7" workbookViewId="0">
      <selection activeCell="O44" sqref="O44"/>
    </sheetView>
  </sheetViews>
  <sheetFormatPr baseColWidth="10" defaultRowHeight="15" x14ac:dyDescent="0.25"/>
  <cols>
    <col min="2" max="2" width="22" customWidth="1"/>
    <col min="3" max="3" width="19" customWidth="1"/>
    <col min="11" max="11" width="20.85546875" customWidth="1"/>
    <col min="12" max="12" width="18.28515625" customWidth="1"/>
  </cols>
  <sheetData>
    <row r="1" spans="1:16" x14ac:dyDescent="0.25">
      <c r="B1" t="s">
        <v>28</v>
      </c>
    </row>
    <row r="3" spans="1:16" x14ac:dyDescent="0.25">
      <c r="B3" t="s">
        <v>40</v>
      </c>
    </row>
    <row r="5" spans="1:16" ht="25.5" x14ac:dyDescent="0.25">
      <c r="B5" s="23" t="s">
        <v>29</v>
      </c>
      <c r="C5" s="2" t="s">
        <v>19</v>
      </c>
      <c r="D5" s="2" t="s">
        <v>20</v>
      </c>
      <c r="E5" s="2" t="s">
        <v>30</v>
      </c>
      <c r="F5" s="2" t="s">
        <v>31</v>
      </c>
      <c r="G5" s="2" t="s">
        <v>23</v>
      </c>
      <c r="K5" s="23" t="s">
        <v>33</v>
      </c>
      <c r="L5" s="2" t="s">
        <v>34</v>
      </c>
      <c r="M5" s="2" t="s">
        <v>35</v>
      </c>
      <c r="N5" s="2" t="s">
        <v>36</v>
      </c>
      <c r="O5" s="2" t="s">
        <v>37</v>
      </c>
      <c r="P5" s="2" t="s">
        <v>38</v>
      </c>
    </row>
    <row r="6" spans="1:16" x14ac:dyDescent="0.25">
      <c r="B6" s="20" t="s">
        <v>32</v>
      </c>
      <c r="C6" s="21"/>
      <c r="D6" s="21"/>
      <c r="E6" s="21"/>
      <c r="F6" s="21"/>
      <c r="G6" s="21"/>
      <c r="K6" s="20" t="s">
        <v>39</v>
      </c>
      <c r="L6" s="21"/>
      <c r="M6" s="21"/>
      <c r="N6" s="21"/>
      <c r="O6" s="21"/>
      <c r="P6" s="21"/>
    </row>
    <row r="7" spans="1:16" x14ac:dyDescent="0.25">
      <c r="A7">
        <v>2021</v>
      </c>
      <c r="B7" s="3" t="s">
        <v>14</v>
      </c>
      <c r="C7" s="4">
        <v>850</v>
      </c>
      <c r="D7" s="4">
        <v>111</v>
      </c>
      <c r="E7" s="4">
        <v>21</v>
      </c>
      <c r="F7" s="4">
        <v>12</v>
      </c>
      <c r="G7" s="4">
        <v>12</v>
      </c>
      <c r="J7">
        <v>2021</v>
      </c>
      <c r="K7" s="3" t="s">
        <v>14</v>
      </c>
      <c r="L7" s="4">
        <v>24</v>
      </c>
      <c r="M7" s="4">
        <v>40</v>
      </c>
      <c r="N7" s="4">
        <v>99</v>
      </c>
      <c r="O7" s="4">
        <v>320</v>
      </c>
      <c r="P7" s="4">
        <v>521</v>
      </c>
    </row>
    <row r="8" spans="1:16" x14ac:dyDescent="0.25">
      <c r="A8">
        <v>2020</v>
      </c>
      <c r="B8" s="3" t="s">
        <v>14</v>
      </c>
      <c r="C8" s="4">
        <v>794</v>
      </c>
      <c r="D8" s="4">
        <v>111</v>
      </c>
      <c r="E8" s="4">
        <v>19</v>
      </c>
      <c r="F8" s="4">
        <v>6</v>
      </c>
      <c r="G8" s="4">
        <v>8</v>
      </c>
      <c r="J8">
        <v>2020</v>
      </c>
      <c r="K8" s="3" t="s">
        <v>14</v>
      </c>
      <c r="L8" s="4">
        <v>21</v>
      </c>
      <c r="M8" s="4">
        <v>39</v>
      </c>
      <c r="N8" s="4">
        <v>86</v>
      </c>
      <c r="O8" s="4">
        <v>273</v>
      </c>
      <c r="P8" s="4">
        <v>507</v>
      </c>
    </row>
    <row r="9" spans="1:16" x14ac:dyDescent="0.25">
      <c r="A9">
        <v>2021</v>
      </c>
      <c r="B9" s="3" t="s">
        <v>15</v>
      </c>
      <c r="C9" s="4">
        <v>11316</v>
      </c>
      <c r="D9" s="4">
        <v>1507</v>
      </c>
      <c r="E9" s="4">
        <v>234</v>
      </c>
      <c r="F9" s="4">
        <v>122</v>
      </c>
      <c r="G9" s="4">
        <v>122</v>
      </c>
      <c r="J9">
        <v>2021</v>
      </c>
      <c r="K9" s="3" t="s">
        <v>15</v>
      </c>
      <c r="L9" s="4">
        <v>293</v>
      </c>
      <c r="M9" s="4">
        <v>533</v>
      </c>
      <c r="N9" s="4">
        <v>1212</v>
      </c>
      <c r="O9" s="4">
        <v>4474</v>
      </c>
      <c r="P9" s="4">
        <v>6752</v>
      </c>
    </row>
    <row r="10" spans="1:16" x14ac:dyDescent="0.25">
      <c r="A10">
        <v>2020</v>
      </c>
      <c r="B10" s="3" t="s">
        <v>15</v>
      </c>
      <c r="C10" s="4">
        <v>11316</v>
      </c>
      <c r="D10" s="4">
        <v>1507</v>
      </c>
      <c r="E10" s="4">
        <v>234</v>
      </c>
      <c r="F10" s="4">
        <v>122</v>
      </c>
      <c r="G10" s="4">
        <v>122</v>
      </c>
      <c r="J10">
        <v>2020</v>
      </c>
      <c r="K10" s="3" t="s">
        <v>15</v>
      </c>
      <c r="L10" s="4">
        <v>293</v>
      </c>
      <c r="M10" s="4">
        <v>533</v>
      </c>
      <c r="N10" s="4">
        <v>1212</v>
      </c>
      <c r="O10" s="4">
        <v>4474</v>
      </c>
      <c r="P10" s="4">
        <v>6752</v>
      </c>
    </row>
    <row r="13" spans="1:16" ht="25.5" x14ac:dyDescent="0.25">
      <c r="B13" s="23" t="s">
        <v>29</v>
      </c>
      <c r="C13" s="2" t="s">
        <v>19</v>
      </c>
      <c r="D13" s="2" t="s">
        <v>20</v>
      </c>
      <c r="E13" s="2" t="s">
        <v>30</v>
      </c>
      <c r="F13" s="2" t="s">
        <v>31</v>
      </c>
      <c r="G13" s="2" t="s">
        <v>23</v>
      </c>
      <c r="K13" s="23" t="s">
        <v>33</v>
      </c>
      <c r="L13" s="2" t="s">
        <v>34</v>
      </c>
      <c r="M13" s="2" t="s">
        <v>35</v>
      </c>
      <c r="N13" s="2" t="s">
        <v>36</v>
      </c>
      <c r="O13" s="2" t="s">
        <v>37</v>
      </c>
      <c r="P13" s="2" t="s">
        <v>38</v>
      </c>
    </row>
    <row r="14" spans="1:16" x14ac:dyDescent="0.25">
      <c r="B14" s="20" t="s">
        <v>32</v>
      </c>
      <c r="C14" s="21"/>
      <c r="D14" s="21"/>
      <c r="E14" s="21"/>
      <c r="F14" s="21"/>
      <c r="G14" s="22"/>
      <c r="K14" s="20" t="s">
        <v>39</v>
      </c>
      <c r="L14" s="21"/>
      <c r="M14" s="21"/>
      <c r="N14" s="21"/>
      <c r="O14" s="21"/>
      <c r="P14" s="22"/>
    </row>
    <row r="15" spans="1:16" x14ac:dyDescent="0.25">
      <c r="A15">
        <v>2019</v>
      </c>
      <c r="B15" s="3" t="s">
        <v>16</v>
      </c>
      <c r="C15" s="4">
        <v>418</v>
      </c>
      <c r="D15" s="4">
        <v>64</v>
      </c>
      <c r="E15" s="4">
        <v>10</v>
      </c>
      <c r="F15" s="4">
        <v>10</v>
      </c>
      <c r="G15" s="4">
        <v>6</v>
      </c>
      <c r="J15">
        <v>2019</v>
      </c>
      <c r="K15" s="3" t="s">
        <v>16</v>
      </c>
      <c r="L15" s="4">
        <v>10</v>
      </c>
      <c r="M15" s="4">
        <v>19</v>
      </c>
      <c r="N15" s="4">
        <v>53</v>
      </c>
      <c r="O15" s="4">
        <v>162</v>
      </c>
      <c r="P15" s="4">
        <v>266</v>
      </c>
    </row>
    <row r="16" spans="1:16" x14ac:dyDescent="0.25">
      <c r="A16">
        <v>2018</v>
      </c>
      <c r="B16" s="3" t="s">
        <v>16</v>
      </c>
      <c r="C16" s="4">
        <v>466</v>
      </c>
      <c r="D16" s="4">
        <v>85</v>
      </c>
      <c r="E16" s="4">
        <v>7</v>
      </c>
      <c r="F16" s="4">
        <v>6</v>
      </c>
      <c r="G16" s="4">
        <v>4</v>
      </c>
      <c r="J16">
        <v>2018</v>
      </c>
      <c r="K16" s="3" t="s">
        <v>16</v>
      </c>
      <c r="L16" s="4">
        <v>4</v>
      </c>
      <c r="M16" s="4">
        <v>15</v>
      </c>
      <c r="N16" s="4">
        <v>54</v>
      </c>
      <c r="O16" s="4">
        <v>151</v>
      </c>
      <c r="P16" s="4">
        <v>340</v>
      </c>
    </row>
    <row r="17" spans="1:16" x14ac:dyDescent="0.25">
      <c r="A17">
        <v>2019</v>
      </c>
      <c r="B17" s="3" t="s">
        <v>15</v>
      </c>
      <c r="C17" s="4">
        <v>11180</v>
      </c>
      <c r="D17" s="4">
        <v>1786</v>
      </c>
      <c r="E17" s="4">
        <v>283</v>
      </c>
      <c r="F17" s="4">
        <v>127</v>
      </c>
      <c r="G17" s="4">
        <v>138</v>
      </c>
      <c r="J17">
        <v>2019</v>
      </c>
      <c r="K17" s="3" t="s">
        <v>15</v>
      </c>
      <c r="L17" s="4">
        <v>300</v>
      </c>
      <c r="M17" s="4">
        <v>559</v>
      </c>
      <c r="N17" s="4">
        <v>1210</v>
      </c>
      <c r="O17" s="4">
        <v>4122</v>
      </c>
      <c r="P17" s="4">
        <v>7307</v>
      </c>
    </row>
    <row r="18" spans="1:16" x14ac:dyDescent="0.25">
      <c r="A18">
        <v>2018</v>
      </c>
      <c r="B18" s="3" t="s">
        <v>15</v>
      </c>
      <c r="C18" s="4">
        <v>11010</v>
      </c>
      <c r="D18" s="4">
        <v>1645</v>
      </c>
      <c r="E18" s="4">
        <v>228</v>
      </c>
      <c r="F18" s="4">
        <v>115</v>
      </c>
      <c r="G18" s="4">
        <v>108</v>
      </c>
      <c r="J18">
        <v>2018</v>
      </c>
      <c r="K18" s="3" t="s">
        <v>15</v>
      </c>
      <c r="L18" s="4">
        <v>209</v>
      </c>
      <c r="M18" s="4">
        <v>446</v>
      </c>
      <c r="N18" s="4">
        <v>1047</v>
      </c>
      <c r="O18" s="4">
        <v>3842</v>
      </c>
      <c r="P18" s="4">
        <v>7539</v>
      </c>
    </row>
    <row r="21" spans="1:16" ht="25.5" x14ac:dyDescent="0.25">
      <c r="B21" s="23" t="s">
        <v>29</v>
      </c>
      <c r="C21" s="2" t="s">
        <v>19</v>
      </c>
      <c r="D21" s="2" t="s">
        <v>20</v>
      </c>
      <c r="E21" s="2" t="s">
        <v>30</v>
      </c>
      <c r="F21" s="2" t="s">
        <v>31</v>
      </c>
      <c r="G21" s="2" t="s">
        <v>23</v>
      </c>
      <c r="K21" s="23" t="s">
        <v>33</v>
      </c>
      <c r="L21" s="2" t="s">
        <v>34</v>
      </c>
      <c r="M21" s="2" t="s">
        <v>35</v>
      </c>
      <c r="N21" s="2" t="s">
        <v>36</v>
      </c>
      <c r="O21" s="2" t="s">
        <v>37</v>
      </c>
      <c r="P21" s="2" t="s">
        <v>38</v>
      </c>
    </row>
    <row r="22" spans="1:16" x14ac:dyDescent="0.25">
      <c r="B22" s="20" t="s">
        <v>32</v>
      </c>
      <c r="C22" s="21"/>
      <c r="D22" s="21"/>
      <c r="E22" s="21"/>
      <c r="F22" s="21"/>
      <c r="G22" s="22"/>
      <c r="K22" s="20" t="s">
        <v>39</v>
      </c>
      <c r="L22" s="21"/>
      <c r="M22" s="21"/>
      <c r="N22" s="21"/>
      <c r="O22" s="21"/>
      <c r="P22" s="22"/>
    </row>
    <row r="23" spans="1:16" x14ac:dyDescent="0.25">
      <c r="A23">
        <v>2019</v>
      </c>
      <c r="B23" s="3" t="s">
        <v>17</v>
      </c>
      <c r="C23" s="4">
        <v>450</v>
      </c>
      <c r="D23" s="4">
        <v>61</v>
      </c>
      <c r="E23" s="4">
        <v>7</v>
      </c>
      <c r="F23" s="4">
        <v>3</v>
      </c>
      <c r="G23" s="4">
        <v>3</v>
      </c>
      <c r="J23">
        <v>2019</v>
      </c>
      <c r="K23" s="3" t="s">
        <v>17</v>
      </c>
      <c r="L23" s="4">
        <v>6</v>
      </c>
      <c r="M23" s="4">
        <v>15</v>
      </c>
      <c r="N23" s="4">
        <v>36</v>
      </c>
      <c r="O23" s="4">
        <v>159</v>
      </c>
      <c r="P23" s="4">
        <v>303</v>
      </c>
    </row>
    <row r="24" spans="1:16" x14ac:dyDescent="0.25">
      <c r="A24">
        <v>2018</v>
      </c>
      <c r="B24" s="3" t="s">
        <v>17</v>
      </c>
      <c r="C24" s="4">
        <v>424</v>
      </c>
      <c r="D24" s="4">
        <v>57</v>
      </c>
      <c r="E24" s="4">
        <v>6</v>
      </c>
      <c r="F24" s="4">
        <v>4</v>
      </c>
      <c r="G24" s="4">
        <v>3</v>
      </c>
      <c r="J24">
        <v>2018</v>
      </c>
      <c r="K24" s="3" t="s">
        <v>17</v>
      </c>
      <c r="L24" s="4">
        <v>4</v>
      </c>
      <c r="M24" s="4">
        <v>16</v>
      </c>
      <c r="N24" s="4">
        <v>26</v>
      </c>
      <c r="O24" s="4">
        <v>131</v>
      </c>
      <c r="P24" s="4">
        <v>315</v>
      </c>
    </row>
    <row r="27" spans="1:16" x14ac:dyDescent="0.25">
      <c r="B27" s="16" t="s">
        <v>14</v>
      </c>
      <c r="C27" s="24" t="s">
        <v>15</v>
      </c>
      <c r="K27" s="16" t="s">
        <v>14</v>
      </c>
      <c r="L27" s="24" t="s">
        <v>15</v>
      </c>
    </row>
    <row r="28" spans="1:16" x14ac:dyDescent="0.25">
      <c r="A28">
        <v>2021</v>
      </c>
      <c r="B28">
        <f>C7/SUM(C7:G7)</f>
        <v>0.84493041749502984</v>
      </c>
      <c r="C28">
        <f>C9/SUM(C9:G9)</f>
        <v>0.85076310051875803</v>
      </c>
      <c r="J28">
        <v>2021</v>
      </c>
      <c r="K28">
        <f>(P7+O7)/SUM(L7:P7)</f>
        <v>0.83764940239043828</v>
      </c>
      <c r="L28">
        <f>(O9+P9)/SUM(L9:P9)</f>
        <v>0.84635102533172502</v>
      </c>
    </row>
    <row r="29" spans="1:16" x14ac:dyDescent="0.25">
      <c r="A29">
        <v>2020</v>
      </c>
      <c r="B29">
        <f>C8/SUM(C8:G8)</f>
        <v>0.84648187633262262</v>
      </c>
      <c r="C29">
        <f>C10/SUM(C10:G10)</f>
        <v>0.85076310051875803</v>
      </c>
      <c r="J29">
        <v>2020</v>
      </c>
      <c r="K29">
        <f>(P8+O8)/SUM(L8:P8)</f>
        <v>0.84233261339092869</v>
      </c>
      <c r="L29">
        <f>(O10+P10)/SUM(L10:P10)</f>
        <v>0.84635102533172502</v>
      </c>
    </row>
    <row r="30" spans="1:16" x14ac:dyDescent="0.25">
      <c r="A30">
        <v>2019</v>
      </c>
      <c r="B30">
        <f>(C15+C23)/SUM(C15:G15,C23:G23)</f>
        <v>0.84108527131782951</v>
      </c>
      <c r="C30">
        <f>C17/SUM(C17:G17)</f>
        <v>0.82729021755216814</v>
      </c>
      <c r="J30">
        <v>2019</v>
      </c>
      <c r="K30">
        <f>(O15+P15+O23+P23)/SUM(L15:P15,L23:P23)</f>
        <v>0.86491739552964042</v>
      </c>
      <c r="L30">
        <f>(O17+P17)/SUM(L17:P17)</f>
        <v>0.84671803230108167</v>
      </c>
    </row>
    <row r="31" spans="1:16" x14ac:dyDescent="0.25">
      <c r="A31">
        <v>2018</v>
      </c>
      <c r="B31">
        <f>(C16+C24)/SUM(C16:G16,C24:G24)</f>
        <v>0.83804143126177022</v>
      </c>
      <c r="C31">
        <f>C18/SUM(C18:G18)</f>
        <v>0.84007324889363655</v>
      </c>
      <c r="J31">
        <v>2018</v>
      </c>
      <c r="K31">
        <f>(O16+P16+O24+P24)/SUM(L16:P16,L24:P24)</f>
        <v>0.88731060606060608</v>
      </c>
      <c r="L31">
        <f>(O18+P18)/SUM(L18:P18)</f>
        <v>0.86990751356722462</v>
      </c>
    </row>
    <row r="33" spans="1:12" ht="15.75" thickBot="1" x14ac:dyDescent="0.3"/>
    <row r="34" spans="1:12" x14ac:dyDescent="0.25">
      <c r="A34" s="6"/>
      <c r="B34" s="25" t="s">
        <v>41</v>
      </c>
      <c r="C34" s="26"/>
      <c r="J34" s="6"/>
      <c r="K34" s="25" t="s">
        <v>42</v>
      </c>
      <c r="L34" s="26"/>
    </row>
    <row r="35" spans="1:12" x14ac:dyDescent="0.25">
      <c r="A35" s="9"/>
      <c r="B35" s="27" t="s">
        <v>14</v>
      </c>
      <c r="C35" s="28" t="s">
        <v>15</v>
      </c>
      <c r="J35" s="9"/>
      <c r="K35" s="27" t="s">
        <v>14</v>
      </c>
      <c r="L35" s="28" t="s">
        <v>15</v>
      </c>
    </row>
    <row r="36" spans="1:12" x14ac:dyDescent="0.25">
      <c r="A36" s="9">
        <v>2021</v>
      </c>
      <c r="B36" s="10">
        <v>84.493041749502979</v>
      </c>
      <c r="C36" s="11">
        <v>85.076310051875808</v>
      </c>
      <c r="J36" s="9">
        <v>2021</v>
      </c>
      <c r="K36" s="10">
        <v>83.764940239043824</v>
      </c>
      <c r="L36" s="11">
        <v>84.6351025331725</v>
      </c>
    </row>
    <row r="37" spans="1:12" x14ac:dyDescent="0.25">
      <c r="A37" s="9">
        <v>2020</v>
      </c>
      <c r="B37" s="10">
        <v>84.648187633262268</v>
      </c>
      <c r="C37" s="11">
        <v>85.076310051875808</v>
      </c>
      <c r="J37" s="9">
        <v>2020</v>
      </c>
      <c r="K37" s="10">
        <v>84.233261339092863</v>
      </c>
      <c r="L37" s="11">
        <v>84.6351025331725</v>
      </c>
    </row>
    <row r="38" spans="1:12" x14ac:dyDescent="0.25">
      <c r="A38" s="9">
        <v>2019</v>
      </c>
      <c r="B38" s="10">
        <v>84.108527131782949</v>
      </c>
      <c r="C38" s="11">
        <v>82.72902175521682</v>
      </c>
      <c r="J38" s="9">
        <v>2019</v>
      </c>
      <c r="K38" s="10">
        <v>86.491739552964049</v>
      </c>
      <c r="L38" s="11">
        <v>84.671803230108168</v>
      </c>
    </row>
    <row r="39" spans="1:12" ht="15.75" thickBot="1" x14ac:dyDescent="0.3">
      <c r="A39" s="12">
        <v>2018</v>
      </c>
      <c r="B39" s="13">
        <v>83.804143126177024</v>
      </c>
      <c r="C39" s="14">
        <v>84.007324889363659</v>
      </c>
      <c r="J39" s="12">
        <v>2018</v>
      </c>
      <c r="K39" s="13">
        <v>88.731060606060609</v>
      </c>
      <c r="L39" s="14">
        <v>86.990751356722456</v>
      </c>
    </row>
  </sheetData>
  <mergeCells count="8">
    <mergeCell ref="B34:C34"/>
    <mergeCell ref="K34:L34"/>
    <mergeCell ref="B6:G6"/>
    <mergeCell ref="K6:P6"/>
    <mergeCell ref="B14:G14"/>
    <mergeCell ref="K14:P14"/>
    <mergeCell ref="K22:P22"/>
    <mergeCell ref="B22:G22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EU - Trivsel</vt:lpstr>
      <vt:lpstr>EU - Mobbing</vt:lpstr>
      <vt:lpstr>LU - Trivsel og mobbing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2015-06-05T18:19:34Z</dcterms:created>
  <dcterms:modified xsi:type="dcterms:W3CDTF">2022-10-07T12:33:16Z</dcterms:modified>
</cp:coreProperties>
</file>