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til_gunnerud_kristoffersen_vtfk_no/Documents/Dokumenter/GitHub/Vestfold/Data/02_Opplæring og kompetanse/2023/"/>
    </mc:Choice>
  </mc:AlternateContent>
  <xr:revisionPtr revIDLastSave="0" documentId="8_{4262326A-E3CC-4AC5-B495-4A3B06700677}" xr6:coauthVersionLast="47" xr6:coauthVersionMax="47" xr10:uidLastSave="{00000000-0000-0000-0000-000000000000}"/>
  <bookViews>
    <workbookView xWindow="51450" yWindow="240" windowWidth="25215" windowHeight="20505" xr2:uid="{5B018768-1EEE-4FC3-B4C4-661294CAA850}"/>
  </bookViews>
  <sheets>
    <sheet name="Data" sheetId="6" r:id="rId1"/>
    <sheet name="Kjønn" sheetId="7" r:id="rId2"/>
    <sheet name="Viz Vestfold" sheetId="1" r:id="rId3"/>
    <sheet name="Viz Telemar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7" l="1"/>
  <c r="K61" i="7"/>
  <c r="J61" i="7"/>
  <c r="L60" i="7"/>
  <c r="K60" i="7"/>
  <c r="J60" i="7"/>
  <c r="L58" i="7"/>
  <c r="K58" i="7"/>
  <c r="J58" i="7"/>
  <c r="L57" i="7"/>
  <c r="K57" i="7"/>
  <c r="J57" i="7"/>
  <c r="L56" i="7"/>
  <c r="K56" i="7"/>
  <c r="J56" i="7"/>
  <c r="L55" i="7"/>
  <c r="K55" i="7"/>
  <c r="J55" i="7"/>
  <c r="L54" i="7"/>
  <c r="K54" i="7"/>
  <c r="J54" i="7"/>
  <c r="L53" i="7"/>
  <c r="K53" i="7"/>
  <c r="J53" i="7"/>
  <c r="L52" i="7"/>
  <c r="K52" i="7"/>
  <c r="J52" i="7"/>
  <c r="L51" i="7"/>
  <c r="K51" i="7"/>
  <c r="J51" i="7"/>
  <c r="L50" i="7"/>
  <c r="K50" i="7"/>
  <c r="J50" i="7"/>
  <c r="L49" i="7"/>
  <c r="K49" i="7"/>
  <c r="J49" i="7"/>
  <c r="L48" i="7"/>
  <c r="K48" i="7"/>
  <c r="J48" i="7"/>
  <c r="L47" i="7"/>
  <c r="K47" i="7"/>
  <c r="J47" i="7"/>
  <c r="L46" i="7"/>
  <c r="K46" i="7"/>
  <c r="J46" i="7"/>
  <c r="L45" i="7"/>
  <c r="K45" i="7"/>
  <c r="J45" i="7"/>
  <c r="L44" i="7"/>
  <c r="K44" i="7"/>
  <c r="J44" i="7"/>
  <c r="L43" i="7"/>
  <c r="K43" i="7"/>
  <c r="J43" i="7"/>
  <c r="L42" i="7"/>
  <c r="K42" i="7"/>
  <c r="J42" i="7"/>
  <c r="L41" i="7"/>
  <c r="K41" i="7"/>
  <c r="J41" i="7"/>
  <c r="L40" i="7"/>
  <c r="K40" i="7"/>
  <c r="J40" i="7"/>
  <c r="L39" i="7"/>
  <c r="K39" i="7"/>
  <c r="J39" i="7"/>
  <c r="L38" i="7"/>
  <c r="K38" i="7"/>
  <c r="J38" i="7"/>
  <c r="L37" i="7"/>
  <c r="K37" i="7"/>
  <c r="J37" i="7"/>
  <c r="L36" i="7"/>
  <c r="K36" i="7"/>
  <c r="J36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1" i="7"/>
  <c r="K31" i="7"/>
  <c r="L31" i="7"/>
  <c r="J32" i="7"/>
  <c r="K32" i="7"/>
  <c r="L32" i="7"/>
  <c r="L7" i="7"/>
  <c r="K7" i="7"/>
  <c r="J7" i="7"/>
  <c r="H61" i="7"/>
  <c r="G61" i="7"/>
  <c r="F61" i="7"/>
  <c r="E61" i="7"/>
  <c r="D61" i="7"/>
  <c r="C61" i="7"/>
  <c r="B61" i="7"/>
  <c r="H60" i="7"/>
  <c r="G60" i="7"/>
  <c r="F60" i="7"/>
  <c r="E60" i="7"/>
  <c r="D60" i="7"/>
  <c r="C60" i="7"/>
  <c r="B60" i="7"/>
  <c r="C31" i="7"/>
  <c r="D31" i="7"/>
  <c r="E31" i="7"/>
  <c r="F31" i="7"/>
  <c r="G31" i="7"/>
  <c r="H31" i="7"/>
  <c r="C32" i="7"/>
  <c r="D32" i="7"/>
  <c r="E32" i="7"/>
  <c r="F32" i="7"/>
  <c r="G32" i="7"/>
  <c r="H32" i="7"/>
  <c r="B32" i="7"/>
  <c r="B31" i="7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L6" i="6"/>
  <c r="K6" i="6"/>
  <c r="J6" i="6"/>
  <c r="F37" i="6"/>
  <c r="E39" i="6"/>
  <c r="H39" i="6" s="1"/>
  <c r="D39" i="6"/>
  <c r="G39" i="6" s="1"/>
  <c r="B38" i="6"/>
  <c r="C38" i="6"/>
  <c r="F38" i="6" s="1"/>
  <c r="C39" i="6"/>
  <c r="F39" i="6" s="1"/>
  <c r="B39" i="6"/>
  <c r="C30" i="6"/>
  <c r="D30" i="6"/>
  <c r="D38" i="6" s="1"/>
  <c r="G38" i="6" s="1"/>
  <c r="E30" i="6"/>
  <c r="F30" i="6"/>
  <c r="G30" i="6"/>
  <c r="E38" i="6" s="1"/>
  <c r="H38" i="6" s="1"/>
  <c r="H30" i="6"/>
  <c r="B30" i="6"/>
  <c r="E37" i="6"/>
  <c r="H37" i="6" s="1"/>
  <c r="E36" i="6"/>
  <c r="H36" i="6" s="1"/>
  <c r="D37" i="6"/>
  <c r="G37" i="6" s="1"/>
  <c r="D36" i="6"/>
  <c r="G36" i="6" s="1"/>
  <c r="C37" i="6"/>
  <c r="C36" i="6"/>
  <c r="F36" i="6" s="1"/>
  <c r="B37" i="6"/>
  <c r="B36" i="6"/>
  <c r="E35" i="6"/>
  <c r="H35" i="6" s="1"/>
  <c r="D35" i="6"/>
  <c r="G35" i="6" s="1"/>
  <c r="C35" i="6"/>
  <c r="F35" i="6" s="1"/>
  <c r="B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D5" authorId="0" shapeId="0" xr:uid="{2052421A-8137-491E-ADB7-957ED64A3CF5}">
      <text>
        <r>
          <rPr>
            <sz val="9"/>
            <color rgb="FF000000"/>
            <rFont val="Tahoma"/>
            <family val="2"/>
          </rPr>
          <t xml:space="preserve">Til og med 2015 er fagskolenivået inkludert. Fagskolenivået omfatter utdanninger som bygger på videregående skole, men som ikke er godkjent som universitets- og høgskoleutdanning.
</t>
        </r>
      </text>
    </comment>
    <comment ref="E5" authorId="0" shapeId="0" xr:uid="{6151CB27-1D3E-4840-B4E7-DADD9D7B269C}">
      <text>
        <r>
          <rPr>
            <sz val="9"/>
            <color rgb="FF000000"/>
            <rFont val="Tahoma"/>
            <family val="2"/>
          </rPr>
          <t xml:space="preserve">Inkluderer utdanninger som bygger på videregående skole, men som ikke er godkjent som universitets- og høgskoleutdanning.
</t>
        </r>
      </text>
    </comment>
    <comment ref="F5" authorId="0" shapeId="0" xr:uid="{A5CF7568-13B5-4487-B96A-55FCF53C6DC3}">
      <text>
        <r>
          <rPr>
            <sz val="9"/>
            <color rgb="FF000000"/>
            <rFont val="Tahoma"/>
            <family val="2"/>
          </rPr>
          <t xml:space="preserve">Universitets- og høgskolenivå kort, omfatter høyere utdanning t.o.m. 4 år.
</t>
        </r>
      </text>
    </comment>
    <comment ref="G5" authorId="0" shapeId="0" xr:uid="{872951F2-C0C5-4060-9064-E4FC94B13F89}">
      <text>
        <r>
          <rPr>
            <sz val="9"/>
            <color rgb="FF000000"/>
            <rFont val="Tahoma"/>
            <family val="2"/>
          </rPr>
          <t xml:space="preserve">Universitets- og høgskolenivå lang, omfatter utdanninger på mer enn 4 år, samt forskerutdanning.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D6" authorId="0" shapeId="0" xr:uid="{4AA45E76-0771-43B0-B616-28E943A57DCA}">
      <text>
        <r>
          <rPr>
            <sz val="9"/>
            <color rgb="FF000000"/>
            <rFont val="Tahoma"/>
            <family val="2"/>
          </rPr>
          <t xml:space="preserve">Til og med 2015 er fagskolenivået inkludert. Fagskolenivået omfatter utdanninger som bygger på videregående skole, men som ikke er godkjent som universitets- og høgskoleutdanning.
</t>
        </r>
      </text>
    </comment>
    <comment ref="E6" authorId="0" shapeId="0" xr:uid="{01D0FB4D-753D-4981-99A8-C046777C50CB}">
      <text>
        <r>
          <rPr>
            <sz val="9"/>
            <color rgb="FF000000"/>
            <rFont val="Tahoma"/>
            <family val="2"/>
          </rPr>
          <t xml:space="preserve">Inkluderer utdanninger som bygger på videregående skole, men som ikke er godkjent som universitets- og høgskoleutdanning.
</t>
        </r>
      </text>
    </comment>
    <comment ref="F6" authorId="0" shapeId="0" xr:uid="{AF315FC3-A1BF-4086-AEEB-BE1D9C5C27B1}">
      <text>
        <r>
          <rPr>
            <sz val="9"/>
            <color rgb="FF000000"/>
            <rFont val="Tahoma"/>
            <family val="2"/>
          </rPr>
          <t xml:space="preserve">Universitets- og høgskolenivå kort, omfatter høyere utdanning t.o.m. 4 år.
</t>
        </r>
      </text>
    </comment>
    <comment ref="G6" authorId="0" shapeId="0" xr:uid="{3B5733D4-0E6D-4607-954C-4B492B076CCB}">
      <text>
        <r>
          <rPr>
            <sz val="9"/>
            <color rgb="FF000000"/>
            <rFont val="Tahoma"/>
            <family val="2"/>
          </rPr>
          <t xml:space="preserve">Universitets- og høgskolenivå lang, omfatter utdanninger på mer enn 4 år, samt forskerutdanning.
</t>
        </r>
      </text>
    </comment>
    <comment ref="D35" authorId="0" shapeId="0" xr:uid="{8FE073C9-8CAA-46D2-8E10-769D100AA7A4}">
      <text>
        <r>
          <rPr>
            <sz val="9"/>
            <color rgb="FF000000"/>
            <rFont val="Tahoma"/>
            <family val="2"/>
          </rPr>
          <t xml:space="preserve">Til og med 2015 er fagskolenivået inkludert. Fagskolenivået omfatter utdanninger som bygger på videregående skole, men som ikke er godkjent som universitets- og høgskoleutdanning.
</t>
        </r>
      </text>
    </comment>
    <comment ref="E35" authorId="0" shapeId="0" xr:uid="{740965B3-5455-4759-BD03-88E927AB062E}">
      <text>
        <r>
          <rPr>
            <sz val="9"/>
            <color rgb="FF000000"/>
            <rFont val="Tahoma"/>
            <family val="2"/>
          </rPr>
          <t xml:space="preserve">Inkluderer utdanninger som bygger på videregående skole, men som ikke er godkjent som universitets- og høgskoleutdanning.
</t>
        </r>
      </text>
    </comment>
    <comment ref="F35" authorId="0" shapeId="0" xr:uid="{851FCC4B-CB14-4A13-B461-F61FF4760DDB}">
      <text>
        <r>
          <rPr>
            <sz val="9"/>
            <color rgb="FF000000"/>
            <rFont val="Tahoma"/>
            <family val="2"/>
          </rPr>
          <t xml:space="preserve">Universitets- og høgskolenivå kort, omfatter høyere utdanning t.o.m. 4 år.
</t>
        </r>
      </text>
    </comment>
    <comment ref="G35" authorId="0" shapeId="0" xr:uid="{7F099553-0F75-4287-A028-7F383D7251E8}">
      <text>
        <r>
          <rPr>
            <sz val="9"/>
            <color rgb="FF000000"/>
            <rFont val="Tahoma"/>
            <family val="2"/>
          </rPr>
          <t xml:space="preserve">Universitets- og høgskolenivå lang, omfatter utdanninger på mer enn 4 år, samt forskerutdanning.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8E5B90-0D69-41DD-96A9-BAC7DD9D132D}" keepAlive="1" name="Spørring - Landet" description="Tilkobling til spørringen Landet i arbeidsboken." type="5" refreshedVersion="8" background="1" saveData="1">
    <dbPr connection="Provider=Microsoft.Mashup.OleDb.1;Data Source=$Workbook$;Location=Landet;Extended Properties=&quot;&quot;" command="SELECT * FROM [Landet]"/>
  </connection>
  <connection id="2" xr16:uid="{295C3488-CD6B-49CB-A45D-418EA91D4E1C}" keepAlive="1" name="Spørring - Oslo" description="Tilkobling til spørringen Oslo i arbeidsboken." type="5" refreshedVersion="8" background="1" saveData="1">
    <dbPr connection="Provider=Microsoft.Mashup.OleDb.1;Data Source=$Workbook$;Location=Oslo;Extended Properties=&quot;&quot;" command="SELECT * FROM [Oslo]"/>
  </connection>
  <connection id="3" xr16:uid="{FA262A36-CED8-4FAB-B957-AA0525D0F443}" keepAlive="1" name="Spørring - VT" description="Tilkobling til spørringen VT i arbeidsboken." type="5" refreshedVersion="8" background="1" saveData="1">
    <dbPr connection="Provider=Microsoft.Mashup.OleDb.1;Data Source=$Workbook$;Location=VT;Extended Properties=&quot;&quot;" command="SELECT * FROM [VT]"/>
  </connection>
</connections>
</file>

<file path=xl/sharedStrings.xml><?xml version="1.0" encoding="utf-8"?>
<sst xmlns="http://schemas.openxmlformats.org/spreadsheetml/2006/main" count="126" uniqueCount="48">
  <si>
    <t>Vestfold</t>
  </si>
  <si>
    <t>Telemark</t>
  </si>
  <si>
    <t>Utdanningsnivå i alt</t>
  </si>
  <si>
    <t>Grunnskole</t>
  </si>
  <si>
    <t>Høyere utdanning</t>
  </si>
  <si>
    <t>0301 Oslo kommune</t>
  </si>
  <si>
    <t>Videregående skole</t>
  </si>
  <si>
    <t>Landet uten Oslo</t>
  </si>
  <si>
    <t>Landet</t>
  </si>
  <si>
    <t>09429: Personer 16 år og over, etter region, statistikkvariabel, år og nivå</t>
  </si>
  <si>
    <t>Personer 16 år og over</t>
  </si>
  <si>
    <t>2022</t>
  </si>
  <si>
    <t>Grunnskolenivå</t>
  </si>
  <si>
    <t>Videregående skolenivå</t>
  </si>
  <si>
    <t>Fagskolenivå</t>
  </si>
  <si>
    <t>Universitets- og høgskolenivå, kort</t>
  </si>
  <si>
    <t>Universitets- og høgskolenivå, lang</t>
  </si>
  <si>
    <t>Uoppgitt eller ingen fullført utdanning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</si>
  <si>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</si>
  <si>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</si>
  <si>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</si>
  <si>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</si>
  <si>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</si>
  <si>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</si>
  <si>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</si>
  <si>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</si>
  <si>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</si>
  <si>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</si>
  <si>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</si>
  <si>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</si>
  <si>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</si>
  <si>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</si>
  <si>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</si>
  <si>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</si>
  <si>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</si>
  <si>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</si>
  <si>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</si>
  <si>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</si>
  <si>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</si>
  <si>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</si>
  <si>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</si>
  <si>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Oslo</t>
  </si>
  <si>
    <t>Totalt</t>
  </si>
  <si>
    <t>Hele landet</t>
  </si>
  <si>
    <t>Landet, uten Oslo</t>
  </si>
  <si>
    <t>09429: Personer 16 år og over, etter region, statistikkvariabel, år, kjønn og nivå</t>
  </si>
  <si>
    <t>Menn</t>
  </si>
  <si>
    <t>Kvinner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</si>
</sst>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2" borderId="0" xfId="0" applyFont="1" applyFill="1"/>
    <xf numFmtId="1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0" fontId="3" fillId="0" borderId="1" xfId="0" applyFont="1" applyBorder="1"/>
    <xf numFmtId="1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5B9B-8AD3-405B-89EA-16EABBC143B1}">
  <dimension ref="A1:L46"/>
  <sheetViews>
    <sheetView tabSelected="1" topLeftCell="A18" workbookViewId="0">
      <selection activeCell="L23" activeCellId="1" sqref="L19 L23"/>
    </sheetView>
  </sheetViews>
  <sheetFormatPr baseColWidth="10" defaultRowHeight="15" x14ac:dyDescent="0.25"/>
  <cols>
    <col min="1" max="1" width="16.28515625" customWidth="1"/>
    <col min="6" max="6" width="12" bestFit="1" customWidth="1"/>
    <col min="10" max="11" width="11.42578125" customWidth="1"/>
  </cols>
  <sheetData>
    <row r="1" spans="1:12" ht="18.75" x14ac:dyDescent="0.3">
      <c r="A1" s="2" t="s">
        <v>9</v>
      </c>
    </row>
    <row r="3" spans="1:12" x14ac:dyDescent="0.25">
      <c r="B3" s="3" t="s">
        <v>10</v>
      </c>
    </row>
    <row r="4" spans="1:12" x14ac:dyDescent="0.25">
      <c r="B4" s="3" t="s">
        <v>11</v>
      </c>
    </row>
    <row r="5" spans="1:12" x14ac:dyDescent="0.25">
      <c r="B5" s="3" t="s">
        <v>2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</row>
    <row r="6" spans="1:12" x14ac:dyDescent="0.25">
      <c r="A6" s="3" t="s">
        <v>5</v>
      </c>
      <c r="B6" s="4">
        <v>583432</v>
      </c>
      <c r="C6" s="4">
        <v>107467</v>
      </c>
      <c r="D6" s="4">
        <v>139064</v>
      </c>
      <c r="E6" s="4">
        <v>12890</v>
      </c>
      <c r="F6" s="4">
        <v>182771</v>
      </c>
      <c r="G6" s="4">
        <v>135765</v>
      </c>
      <c r="H6" s="4">
        <v>5475</v>
      </c>
      <c r="J6" s="1">
        <f>(C6+H6)/B6</f>
        <v>0.19358211411098467</v>
      </c>
      <c r="K6" s="1">
        <f>(D6+E6)/B6</f>
        <v>0.26044851842202688</v>
      </c>
      <c r="L6" s="1">
        <f>(F6+G6)/B6</f>
        <v>0.54596936746698843</v>
      </c>
    </row>
    <row r="7" spans="1:12" x14ac:dyDescent="0.25">
      <c r="A7" s="7" t="s">
        <v>18</v>
      </c>
      <c r="B7" s="8">
        <v>23101</v>
      </c>
      <c r="C7" s="8">
        <v>5343</v>
      </c>
      <c r="D7" s="8">
        <v>8773</v>
      </c>
      <c r="E7" s="8">
        <v>838</v>
      </c>
      <c r="F7" s="8">
        <v>6021</v>
      </c>
      <c r="G7" s="8">
        <v>1977</v>
      </c>
      <c r="H7" s="8">
        <v>149</v>
      </c>
      <c r="I7" s="9"/>
      <c r="J7" s="10">
        <f t="shared" ref="J7:J31" si="0">(C7+H7)/B7</f>
        <v>0.23773862603350504</v>
      </c>
      <c r="K7" s="10">
        <f t="shared" ref="K7:K31" si="1">(D7+E7)/B7</f>
        <v>0.41604259555863382</v>
      </c>
      <c r="L7" s="10">
        <f t="shared" ref="L7:L31" si="2">(F7+G7)/B7</f>
        <v>0.34621877840786114</v>
      </c>
    </row>
    <row r="8" spans="1:12" x14ac:dyDescent="0.25">
      <c r="A8" s="7" t="s">
        <v>19</v>
      </c>
      <c r="B8" s="8">
        <v>21563</v>
      </c>
      <c r="C8" s="8">
        <v>5432</v>
      </c>
      <c r="D8" s="8">
        <v>8870</v>
      </c>
      <c r="E8" s="8">
        <v>791</v>
      </c>
      <c r="F8" s="8">
        <v>4841</v>
      </c>
      <c r="G8" s="8">
        <v>1521</v>
      </c>
      <c r="H8" s="8">
        <v>108</v>
      </c>
      <c r="I8" s="9"/>
      <c r="J8" s="10">
        <f t="shared" si="0"/>
        <v>0.25692157863006077</v>
      </c>
      <c r="K8" s="10">
        <f t="shared" si="1"/>
        <v>0.4480359875713027</v>
      </c>
      <c r="L8" s="10">
        <f t="shared" si="2"/>
        <v>0.29504243379863654</v>
      </c>
    </row>
    <row r="9" spans="1:12" x14ac:dyDescent="0.25">
      <c r="A9" s="7" t="s">
        <v>20</v>
      </c>
      <c r="B9" s="8">
        <v>48246</v>
      </c>
      <c r="C9" s="8">
        <v>10703</v>
      </c>
      <c r="D9" s="8">
        <v>17579</v>
      </c>
      <c r="E9" s="8">
        <v>1600</v>
      </c>
      <c r="F9" s="8">
        <v>13431</v>
      </c>
      <c r="G9" s="8">
        <v>4720</v>
      </c>
      <c r="H9" s="8">
        <v>213</v>
      </c>
      <c r="I9" s="9"/>
      <c r="J9" s="10">
        <f t="shared" si="0"/>
        <v>0.22625709903411681</v>
      </c>
      <c r="K9" s="10">
        <f t="shared" si="1"/>
        <v>0.39752518343489618</v>
      </c>
      <c r="L9" s="10">
        <f t="shared" si="2"/>
        <v>0.37621771753098704</v>
      </c>
    </row>
    <row r="10" spans="1:12" x14ac:dyDescent="0.25">
      <c r="A10" s="7" t="s">
        <v>21</v>
      </c>
      <c r="B10" s="8">
        <v>54115</v>
      </c>
      <c r="C10" s="8">
        <v>14049</v>
      </c>
      <c r="D10" s="8">
        <v>21163</v>
      </c>
      <c r="E10" s="8">
        <v>1937</v>
      </c>
      <c r="F10" s="8">
        <v>12644</v>
      </c>
      <c r="G10" s="8">
        <v>3954</v>
      </c>
      <c r="H10" s="8">
        <v>368</v>
      </c>
      <c r="I10" s="9"/>
      <c r="J10" s="10">
        <f t="shared" si="0"/>
        <v>0.26641411808186272</v>
      </c>
      <c r="K10" s="10">
        <f t="shared" si="1"/>
        <v>0.42686870553450984</v>
      </c>
      <c r="L10" s="10">
        <f t="shared" si="2"/>
        <v>0.30671717638362744</v>
      </c>
    </row>
    <row r="11" spans="1:12" x14ac:dyDescent="0.25">
      <c r="A11" s="7" t="s">
        <v>22</v>
      </c>
      <c r="B11" s="8">
        <v>40153</v>
      </c>
      <c r="C11" s="8">
        <v>10381</v>
      </c>
      <c r="D11" s="8">
        <v>16325</v>
      </c>
      <c r="E11" s="8">
        <v>1387</v>
      </c>
      <c r="F11" s="8">
        <v>9092</v>
      </c>
      <c r="G11" s="8">
        <v>2727</v>
      </c>
      <c r="H11" s="8">
        <v>241</v>
      </c>
      <c r="I11" s="9"/>
      <c r="J11" s="10">
        <f t="shared" si="0"/>
        <v>0.26453814160834804</v>
      </c>
      <c r="K11" s="10">
        <f t="shared" si="1"/>
        <v>0.44111274375513659</v>
      </c>
      <c r="L11" s="10">
        <f t="shared" si="2"/>
        <v>0.29434911463651531</v>
      </c>
    </row>
    <row r="12" spans="1:12" x14ac:dyDescent="0.25">
      <c r="A12" s="7" t="s">
        <v>26</v>
      </c>
      <c r="B12" s="8">
        <v>22547</v>
      </c>
      <c r="C12" s="8">
        <v>4628</v>
      </c>
      <c r="D12" s="8">
        <v>8170</v>
      </c>
      <c r="E12" s="8">
        <v>795</v>
      </c>
      <c r="F12" s="8">
        <v>6353</v>
      </c>
      <c r="G12" s="8">
        <v>2492</v>
      </c>
      <c r="H12" s="8">
        <v>109</v>
      </c>
      <c r="I12" s="9"/>
      <c r="J12" s="10">
        <f t="shared" si="0"/>
        <v>0.21009446933073136</v>
      </c>
      <c r="K12" s="10">
        <f t="shared" si="1"/>
        <v>0.39761387324255998</v>
      </c>
      <c r="L12" s="10">
        <f t="shared" si="2"/>
        <v>0.39229165742670863</v>
      </c>
    </row>
    <row r="13" spans="1:12" x14ac:dyDescent="0.25">
      <c r="A13" s="3" t="s">
        <v>23</v>
      </c>
      <c r="B13" s="4">
        <v>30843</v>
      </c>
      <c r="C13" s="4">
        <v>7842</v>
      </c>
      <c r="D13" s="4">
        <v>11906</v>
      </c>
      <c r="E13" s="4">
        <v>1138</v>
      </c>
      <c r="F13" s="4">
        <v>7210</v>
      </c>
      <c r="G13" s="4">
        <v>2615</v>
      </c>
      <c r="H13" s="4">
        <v>132</v>
      </c>
      <c r="J13" s="1">
        <f t="shared" si="0"/>
        <v>0.25853516194922671</v>
      </c>
      <c r="K13" s="1">
        <f t="shared" si="1"/>
        <v>0.42291605874914889</v>
      </c>
      <c r="L13" s="1">
        <f t="shared" si="2"/>
        <v>0.31854877930162434</v>
      </c>
    </row>
    <row r="14" spans="1:12" x14ac:dyDescent="0.25">
      <c r="A14" s="3" t="s">
        <v>24</v>
      </c>
      <c r="B14" s="4">
        <v>46182</v>
      </c>
      <c r="C14" s="4">
        <v>12408</v>
      </c>
      <c r="D14" s="4">
        <v>17715</v>
      </c>
      <c r="E14" s="4">
        <v>1563</v>
      </c>
      <c r="F14" s="4">
        <v>10866</v>
      </c>
      <c r="G14" s="4">
        <v>3381</v>
      </c>
      <c r="H14" s="4">
        <v>249</v>
      </c>
      <c r="J14" s="1">
        <f t="shared" si="0"/>
        <v>0.27406781863063528</v>
      </c>
      <c r="K14" s="1">
        <f t="shared" si="1"/>
        <v>0.41743536442769913</v>
      </c>
      <c r="L14" s="1">
        <f t="shared" si="2"/>
        <v>0.30849681694166559</v>
      </c>
    </row>
    <row r="15" spans="1:12" x14ac:dyDescent="0.25">
      <c r="A15" s="3" t="s">
        <v>25</v>
      </c>
      <c r="B15" s="4">
        <v>10913</v>
      </c>
      <c r="C15" s="4">
        <v>2953</v>
      </c>
      <c r="D15" s="4">
        <v>4485</v>
      </c>
      <c r="E15" s="4">
        <v>328</v>
      </c>
      <c r="F15" s="4">
        <v>2437</v>
      </c>
      <c r="G15" s="4">
        <v>654</v>
      </c>
      <c r="H15" s="4">
        <v>56</v>
      </c>
      <c r="J15" s="1">
        <f t="shared" si="0"/>
        <v>0.27572619811234306</v>
      </c>
      <c r="K15" s="1">
        <f t="shared" si="1"/>
        <v>0.44103362961605425</v>
      </c>
      <c r="L15" s="1">
        <f t="shared" si="2"/>
        <v>0.2832401722716027</v>
      </c>
    </row>
    <row r="16" spans="1:12" x14ac:dyDescent="0.25">
      <c r="A16" s="3" t="s">
        <v>27</v>
      </c>
      <c r="B16" s="4">
        <v>1946</v>
      </c>
      <c r="C16" s="4">
        <v>458</v>
      </c>
      <c r="D16" s="4">
        <v>898</v>
      </c>
      <c r="E16" s="4">
        <v>76</v>
      </c>
      <c r="F16" s="4">
        <v>422</v>
      </c>
      <c r="G16" s="4">
        <v>87</v>
      </c>
      <c r="H16" s="4">
        <v>5</v>
      </c>
      <c r="J16" s="1">
        <f t="shared" si="0"/>
        <v>0.23792394655704008</v>
      </c>
      <c r="K16" s="1">
        <f t="shared" si="1"/>
        <v>0.50051387461459407</v>
      </c>
      <c r="L16" s="1">
        <f t="shared" si="2"/>
        <v>0.26156217882836585</v>
      </c>
    </row>
    <row r="17" spans="1:12" x14ac:dyDescent="0.25">
      <c r="A17" s="3" t="s">
        <v>28</v>
      </c>
      <c r="B17" s="4">
        <v>11850</v>
      </c>
      <c r="C17" s="4">
        <v>3280</v>
      </c>
      <c r="D17" s="4">
        <v>5095</v>
      </c>
      <c r="E17" s="4">
        <v>430</v>
      </c>
      <c r="F17" s="4">
        <v>2374</v>
      </c>
      <c r="G17" s="4">
        <v>600</v>
      </c>
      <c r="H17" s="4">
        <v>71</v>
      </c>
      <c r="J17" s="1">
        <f t="shared" si="0"/>
        <v>0.2827848101265823</v>
      </c>
      <c r="K17" s="1">
        <f t="shared" si="1"/>
        <v>0.46624472573839665</v>
      </c>
      <c r="L17" s="1">
        <f t="shared" si="2"/>
        <v>0.25097046413502111</v>
      </c>
    </row>
    <row r="18" spans="1:12" x14ac:dyDescent="0.25">
      <c r="A18" s="3" t="s">
        <v>29</v>
      </c>
      <c r="B18" s="4">
        <v>8865</v>
      </c>
      <c r="C18" s="4">
        <v>2386</v>
      </c>
      <c r="D18" s="4">
        <v>3681</v>
      </c>
      <c r="E18" s="4">
        <v>338</v>
      </c>
      <c r="F18" s="4">
        <v>1940</v>
      </c>
      <c r="G18" s="4">
        <v>472</v>
      </c>
      <c r="H18" s="4">
        <v>48</v>
      </c>
      <c r="J18" s="1">
        <f t="shared" si="0"/>
        <v>0.2745628877608573</v>
      </c>
      <c r="K18" s="1">
        <f t="shared" si="1"/>
        <v>0.45335589396503101</v>
      </c>
      <c r="L18" s="1">
        <f t="shared" si="2"/>
        <v>0.27208121827411169</v>
      </c>
    </row>
    <row r="19" spans="1:12" x14ac:dyDescent="0.25">
      <c r="A19" s="3" t="s">
        <v>30</v>
      </c>
      <c r="B19" s="4">
        <v>3425</v>
      </c>
      <c r="C19" s="4">
        <v>1019</v>
      </c>
      <c r="D19" s="4">
        <v>1585</v>
      </c>
      <c r="E19" s="4">
        <v>119</v>
      </c>
      <c r="F19" s="4">
        <v>565</v>
      </c>
      <c r="G19" s="4">
        <v>123</v>
      </c>
      <c r="H19" s="4">
        <v>14</v>
      </c>
      <c r="J19" s="1">
        <f t="shared" si="0"/>
        <v>0.3016058394160584</v>
      </c>
      <c r="K19" s="1">
        <f t="shared" si="1"/>
        <v>0.49751824817518248</v>
      </c>
      <c r="L19" s="1">
        <f t="shared" si="2"/>
        <v>0.20087591240875913</v>
      </c>
    </row>
    <row r="20" spans="1:12" x14ac:dyDescent="0.25">
      <c r="A20" s="3" t="s">
        <v>31</v>
      </c>
      <c r="B20" s="4">
        <v>5474</v>
      </c>
      <c r="C20" s="4">
        <v>1457</v>
      </c>
      <c r="D20" s="4">
        <v>2385</v>
      </c>
      <c r="E20" s="4">
        <v>191</v>
      </c>
      <c r="F20" s="4">
        <v>1134</v>
      </c>
      <c r="G20" s="4">
        <v>271</v>
      </c>
      <c r="H20" s="4">
        <v>36</v>
      </c>
      <c r="J20" s="1">
        <f t="shared" si="0"/>
        <v>0.27274388016075996</v>
      </c>
      <c r="K20" s="1">
        <f t="shared" si="1"/>
        <v>0.47058823529411764</v>
      </c>
      <c r="L20" s="1">
        <f t="shared" si="2"/>
        <v>0.2566678845451224</v>
      </c>
    </row>
    <row r="21" spans="1:12" x14ac:dyDescent="0.25">
      <c r="A21" s="3" t="s">
        <v>32</v>
      </c>
      <c r="B21" s="4">
        <v>8862</v>
      </c>
      <c r="C21" s="4">
        <v>2116</v>
      </c>
      <c r="D21" s="4">
        <v>3339</v>
      </c>
      <c r="E21" s="4">
        <v>265</v>
      </c>
      <c r="F21" s="4">
        <v>2292</v>
      </c>
      <c r="G21" s="4">
        <v>788</v>
      </c>
      <c r="H21" s="4">
        <v>62</v>
      </c>
      <c r="J21" s="1">
        <f t="shared" si="0"/>
        <v>0.24576844955991875</v>
      </c>
      <c r="K21" s="1">
        <f t="shared" si="1"/>
        <v>0.40668020762807494</v>
      </c>
      <c r="L21" s="1">
        <f t="shared" si="2"/>
        <v>0.34755134281200634</v>
      </c>
    </row>
    <row r="22" spans="1:12" x14ac:dyDescent="0.25">
      <c r="A22" s="3" t="s">
        <v>33</v>
      </c>
      <c r="B22" s="4">
        <v>4780</v>
      </c>
      <c r="C22" s="4">
        <v>1207</v>
      </c>
      <c r="D22" s="4">
        <v>2293</v>
      </c>
      <c r="E22" s="4">
        <v>145</v>
      </c>
      <c r="F22" s="4">
        <v>905</v>
      </c>
      <c r="G22" s="4">
        <v>207</v>
      </c>
      <c r="H22" s="4">
        <v>23</v>
      </c>
      <c r="J22" s="1">
        <f t="shared" si="0"/>
        <v>0.25732217573221755</v>
      </c>
      <c r="K22" s="1">
        <f t="shared" si="1"/>
        <v>0.51004184100418415</v>
      </c>
      <c r="L22" s="1">
        <f t="shared" si="2"/>
        <v>0.23263598326359833</v>
      </c>
    </row>
    <row r="23" spans="1:12" x14ac:dyDescent="0.25">
      <c r="A23" s="3" t="s">
        <v>34</v>
      </c>
      <c r="B23" s="4">
        <v>1313</v>
      </c>
      <c r="C23" s="4">
        <v>341</v>
      </c>
      <c r="D23" s="4">
        <v>626</v>
      </c>
      <c r="E23" s="4">
        <v>53</v>
      </c>
      <c r="F23" s="4">
        <v>226</v>
      </c>
      <c r="G23" s="4">
        <v>62</v>
      </c>
      <c r="H23" s="4">
        <v>5</v>
      </c>
      <c r="J23" s="1">
        <f t="shared" si="0"/>
        <v>0.26351865955826353</v>
      </c>
      <c r="K23" s="1">
        <f t="shared" si="1"/>
        <v>0.51713632901751716</v>
      </c>
      <c r="L23" s="1">
        <f t="shared" si="2"/>
        <v>0.21934501142421933</v>
      </c>
    </row>
    <row r="24" spans="1:12" x14ac:dyDescent="0.25">
      <c r="A24" s="3" t="s">
        <v>35</v>
      </c>
      <c r="B24" s="4">
        <v>2450</v>
      </c>
      <c r="C24" s="4">
        <v>622</v>
      </c>
      <c r="D24" s="4">
        <v>1062</v>
      </c>
      <c r="E24" s="4">
        <v>79</v>
      </c>
      <c r="F24" s="4">
        <v>509</v>
      </c>
      <c r="G24" s="4">
        <v>166</v>
      </c>
      <c r="H24" s="4">
        <v>12</v>
      </c>
      <c r="J24" s="1">
        <f t="shared" si="0"/>
        <v>0.25877551020408163</v>
      </c>
      <c r="K24" s="1">
        <f t="shared" si="1"/>
        <v>0.46571428571428569</v>
      </c>
      <c r="L24" s="1">
        <f t="shared" si="2"/>
        <v>0.27551020408163263</v>
      </c>
    </row>
    <row r="25" spans="1:12" x14ac:dyDescent="0.25">
      <c r="A25" s="3" t="s">
        <v>36</v>
      </c>
      <c r="B25" s="4">
        <v>2076</v>
      </c>
      <c r="C25" s="4">
        <v>513</v>
      </c>
      <c r="D25" s="4">
        <v>868</v>
      </c>
      <c r="E25" s="4">
        <v>72</v>
      </c>
      <c r="F25" s="4">
        <v>447</v>
      </c>
      <c r="G25" s="4">
        <v>160</v>
      </c>
      <c r="H25" s="4">
        <v>16</v>
      </c>
      <c r="J25" s="1">
        <f t="shared" si="0"/>
        <v>0.2548169556840077</v>
      </c>
      <c r="K25" s="1">
        <f t="shared" si="1"/>
        <v>0.45279383429672448</v>
      </c>
      <c r="L25" s="1">
        <f t="shared" si="2"/>
        <v>0.29238921001926782</v>
      </c>
    </row>
    <row r="26" spans="1:12" x14ac:dyDescent="0.25">
      <c r="A26" s="3" t="s">
        <v>37</v>
      </c>
      <c r="B26" s="4">
        <v>1183</v>
      </c>
      <c r="C26" s="4">
        <v>306</v>
      </c>
      <c r="D26" s="4">
        <v>514</v>
      </c>
      <c r="E26" s="4">
        <v>38</v>
      </c>
      <c r="F26" s="4">
        <v>262</v>
      </c>
      <c r="G26" s="4">
        <v>54</v>
      </c>
      <c r="H26" s="4">
        <v>9</v>
      </c>
      <c r="J26" s="1">
        <f t="shared" si="0"/>
        <v>0.26627218934911245</v>
      </c>
      <c r="K26" s="1">
        <f t="shared" si="1"/>
        <v>0.46661031276415893</v>
      </c>
      <c r="L26" s="1">
        <f t="shared" si="2"/>
        <v>0.26711749788672867</v>
      </c>
    </row>
    <row r="27" spans="1:12" x14ac:dyDescent="0.25">
      <c r="A27" s="3" t="s">
        <v>38</v>
      </c>
      <c r="B27" s="4">
        <v>1014</v>
      </c>
      <c r="C27" s="4">
        <v>210</v>
      </c>
      <c r="D27" s="4">
        <v>464</v>
      </c>
      <c r="E27" s="4">
        <v>37</v>
      </c>
      <c r="F27" s="4">
        <v>236</v>
      </c>
      <c r="G27" s="4">
        <v>63</v>
      </c>
      <c r="H27" s="4">
        <v>4</v>
      </c>
      <c r="J27" s="1">
        <f t="shared" si="0"/>
        <v>0.21104536489151873</v>
      </c>
      <c r="K27" s="1">
        <f t="shared" si="1"/>
        <v>0.49408284023668642</v>
      </c>
      <c r="L27" s="1">
        <f t="shared" si="2"/>
        <v>0.29487179487179488</v>
      </c>
    </row>
    <row r="28" spans="1:12" x14ac:dyDescent="0.25">
      <c r="A28" s="3" t="s">
        <v>39</v>
      </c>
      <c r="B28" s="4">
        <v>1821</v>
      </c>
      <c r="C28" s="4">
        <v>411</v>
      </c>
      <c r="D28" s="4">
        <v>852</v>
      </c>
      <c r="E28" s="4">
        <v>58</v>
      </c>
      <c r="F28" s="4">
        <v>406</v>
      </c>
      <c r="G28" s="4">
        <v>84</v>
      </c>
      <c r="H28" s="4">
        <v>10</v>
      </c>
      <c r="J28" s="1">
        <f t="shared" si="0"/>
        <v>0.23119165293794619</v>
      </c>
      <c r="K28" s="1">
        <f t="shared" si="1"/>
        <v>0.499725425590335</v>
      </c>
      <c r="L28" s="1">
        <f t="shared" si="2"/>
        <v>0.26908292147171886</v>
      </c>
    </row>
    <row r="29" spans="1:12" x14ac:dyDescent="0.25">
      <c r="A29" s="11" t="s">
        <v>40</v>
      </c>
      <c r="B29" s="12">
        <v>3139</v>
      </c>
      <c r="C29" s="12">
        <v>728</v>
      </c>
      <c r="D29" s="12">
        <v>1381</v>
      </c>
      <c r="E29" s="12">
        <v>92</v>
      </c>
      <c r="F29" s="12">
        <v>727</v>
      </c>
      <c r="G29" s="12">
        <v>194</v>
      </c>
      <c r="H29" s="12">
        <v>17</v>
      </c>
      <c r="I29" s="13"/>
      <c r="J29" s="14">
        <f t="shared" si="0"/>
        <v>0.23733673144313475</v>
      </c>
      <c r="K29" s="14">
        <f t="shared" si="1"/>
        <v>0.46925772539025168</v>
      </c>
      <c r="L29" s="14">
        <f t="shared" si="2"/>
        <v>0.29340554316661355</v>
      </c>
    </row>
    <row r="30" spans="1:12" x14ac:dyDescent="0.25">
      <c r="A30" s="3" t="s">
        <v>44</v>
      </c>
      <c r="B30" s="5">
        <f>B31-B6</f>
        <v>3911221</v>
      </c>
      <c r="C30" s="5">
        <f>C31-C6</f>
        <v>951469</v>
      </c>
      <c r="D30" s="5">
        <f>D31-D6</f>
        <v>1485287</v>
      </c>
      <c r="E30" s="5">
        <f>E31-E6</f>
        <v>128357</v>
      </c>
      <c r="F30" s="5">
        <f>F31-F6</f>
        <v>946159</v>
      </c>
      <c r="G30" s="5">
        <f>G31-G6</f>
        <v>380507</v>
      </c>
      <c r="H30" s="5">
        <f>H31-H6</f>
        <v>19442</v>
      </c>
      <c r="J30" s="1">
        <f t="shared" si="0"/>
        <v>0.24823731515043512</v>
      </c>
      <c r="K30" s="1">
        <f t="shared" si="1"/>
        <v>0.41256784006835717</v>
      </c>
      <c r="L30" s="1">
        <f t="shared" si="2"/>
        <v>0.3391948447812077</v>
      </c>
    </row>
    <row r="31" spans="1:12" x14ac:dyDescent="0.25">
      <c r="A31" s="3" t="s">
        <v>43</v>
      </c>
      <c r="B31" s="5">
        <v>4494653</v>
      </c>
      <c r="C31" s="5">
        <v>1058936</v>
      </c>
      <c r="D31" s="5">
        <v>1624351</v>
      </c>
      <c r="E31" s="5">
        <v>141247</v>
      </c>
      <c r="F31" s="5">
        <v>1128930</v>
      </c>
      <c r="G31" s="5">
        <v>516272</v>
      </c>
      <c r="H31" s="5">
        <v>24917</v>
      </c>
      <c r="J31" s="1">
        <f t="shared" si="0"/>
        <v>0.24114275340054059</v>
      </c>
      <c r="K31" s="1">
        <f t="shared" si="1"/>
        <v>0.39282187078735553</v>
      </c>
      <c r="L31" s="1">
        <f t="shared" si="2"/>
        <v>0.36603537581210382</v>
      </c>
    </row>
    <row r="34" spans="1:8" x14ac:dyDescent="0.25">
      <c r="B34" t="s">
        <v>42</v>
      </c>
      <c r="C34" t="s">
        <v>3</v>
      </c>
      <c r="D34" t="s">
        <v>6</v>
      </c>
      <c r="E34" t="s">
        <v>4</v>
      </c>
    </row>
    <row r="35" spans="1:8" x14ac:dyDescent="0.25">
      <c r="A35" s="3" t="s">
        <v>41</v>
      </c>
      <c r="B35" s="4">
        <f>B6</f>
        <v>583432</v>
      </c>
      <c r="C35" s="4">
        <f>C6+H6</f>
        <v>112942</v>
      </c>
      <c r="D35" s="4">
        <f>D6+E6</f>
        <v>151954</v>
      </c>
      <c r="E35" s="4">
        <f>F6+G6</f>
        <v>318536</v>
      </c>
      <c r="F35" s="1">
        <f>C35/$B35</f>
        <v>0.19358211411098467</v>
      </c>
      <c r="G35" s="1">
        <f t="shared" ref="G35:H39" si="3">D35/$B35</f>
        <v>0.26044851842202688</v>
      </c>
      <c r="H35" s="1">
        <f t="shared" si="3"/>
        <v>0.54596936746698843</v>
      </c>
    </row>
    <row r="36" spans="1:8" x14ac:dyDescent="0.25">
      <c r="A36" s="3" t="s">
        <v>0</v>
      </c>
      <c r="B36" s="4">
        <f>SUM(B7:B12)</f>
        <v>209725</v>
      </c>
      <c r="C36" s="4">
        <f>SUM(C7:C12)+SUM(H7:H12)</f>
        <v>51724</v>
      </c>
      <c r="D36" s="4">
        <f>SUM(D7:D12)+SUM(E7:E12)</f>
        <v>88228</v>
      </c>
      <c r="E36" s="4">
        <f>SUM(F7:F12)+SUM(G7:G12)</f>
        <v>69773</v>
      </c>
      <c r="F36" s="1">
        <f t="shared" ref="F36:F39" si="4">C36/$B36</f>
        <v>0.24662772678507569</v>
      </c>
      <c r="G36" s="1">
        <f t="shared" si="3"/>
        <v>0.42068422934795563</v>
      </c>
      <c r="H36" s="1">
        <f t="shared" si="3"/>
        <v>0.33268804386696865</v>
      </c>
    </row>
    <row r="37" spans="1:8" x14ac:dyDescent="0.25">
      <c r="A37" s="3" t="s">
        <v>1</v>
      </c>
      <c r="B37" s="4">
        <f>SUM(B13:B29)</f>
        <v>146136</v>
      </c>
      <c r="C37" s="4">
        <f>SUM(C13:C29)+SUM(H13:H29)</f>
        <v>39026</v>
      </c>
      <c r="D37" s="4">
        <f>SUM(D13:D29)+SUM(E13:E29)</f>
        <v>64171</v>
      </c>
      <c r="E37" s="4">
        <f>SUM(F13:F29)+SUM(G13:G29)</f>
        <v>42939</v>
      </c>
      <c r="F37" s="1">
        <f t="shared" si="4"/>
        <v>0.26705260852904145</v>
      </c>
      <c r="G37" s="1">
        <f t="shared" si="3"/>
        <v>0.4391183555044616</v>
      </c>
      <c r="H37" s="1">
        <f t="shared" si="3"/>
        <v>0.29382903596649695</v>
      </c>
    </row>
    <row r="38" spans="1:8" x14ac:dyDescent="0.25">
      <c r="A38" s="3" t="s">
        <v>44</v>
      </c>
      <c r="B38" s="5">
        <f>B30</f>
        <v>3911221</v>
      </c>
      <c r="C38" s="5">
        <f>C30+H30</f>
        <v>970911</v>
      </c>
      <c r="D38" s="5">
        <f>D30+E30</f>
        <v>1613644</v>
      </c>
      <c r="E38" s="5">
        <f>F30+G30</f>
        <v>1326666</v>
      </c>
      <c r="F38" s="1">
        <f>C38/$B38</f>
        <v>0.24823731515043512</v>
      </c>
      <c r="G38" s="1">
        <f>D38/$B38</f>
        <v>0.41256784006835717</v>
      </c>
      <c r="H38" s="1">
        <f>E38/$B38</f>
        <v>0.3391948447812077</v>
      </c>
    </row>
    <row r="39" spans="1:8" x14ac:dyDescent="0.25">
      <c r="A39" s="3" t="s">
        <v>8</v>
      </c>
      <c r="B39" s="5">
        <f>B31</f>
        <v>4494653</v>
      </c>
      <c r="C39" s="5">
        <f>C31+H31</f>
        <v>1083853</v>
      </c>
      <c r="D39" s="5">
        <f>D31+E31</f>
        <v>1765598</v>
      </c>
      <c r="E39" s="5">
        <f>F31+G31</f>
        <v>1645202</v>
      </c>
      <c r="F39" s="1">
        <f>C39/$B39</f>
        <v>0.24114275340054059</v>
      </c>
      <c r="G39" s="1">
        <f>D39/$B39</f>
        <v>0.39282187078735553</v>
      </c>
      <c r="H39" s="1">
        <f>E39/$B39</f>
        <v>0.36603537581210382</v>
      </c>
    </row>
    <row r="41" spans="1:8" x14ac:dyDescent="0.25">
      <c r="B41" s="5"/>
    </row>
    <row r="42" spans="1:8" x14ac:dyDescent="0.25">
      <c r="B42" s="5"/>
    </row>
    <row r="43" spans="1:8" x14ac:dyDescent="0.25">
      <c r="B43" s="5"/>
    </row>
    <row r="44" spans="1:8" x14ac:dyDescent="0.25">
      <c r="B44" s="5"/>
    </row>
    <row r="45" spans="1:8" x14ac:dyDescent="0.25">
      <c r="B45" s="5"/>
    </row>
    <row r="46" spans="1:8" x14ac:dyDescent="0.25">
      <c r="B46" s="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AF4A-6867-4402-B4A1-04D079FD51AB}">
  <dimension ref="A1:L61"/>
  <sheetViews>
    <sheetView topLeftCell="A23" workbookViewId="0">
      <selection activeCell="L61" sqref="L61"/>
    </sheetView>
  </sheetViews>
  <sheetFormatPr baseColWidth="10" defaultRowHeight="15" x14ac:dyDescent="0.25"/>
  <sheetData>
    <row r="1" spans="1:12" ht="18.75" x14ac:dyDescent="0.3">
      <c r="A1" s="2" t="s">
        <v>45</v>
      </c>
    </row>
    <row r="3" spans="1:12" x14ac:dyDescent="0.25">
      <c r="B3" s="3" t="s">
        <v>10</v>
      </c>
    </row>
    <row r="4" spans="1:12" x14ac:dyDescent="0.25">
      <c r="B4" s="3" t="s">
        <v>11</v>
      </c>
    </row>
    <row r="5" spans="1:12" x14ac:dyDescent="0.25">
      <c r="B5" s="3" t="s">
        <v>46</v>
      </c>
    </row>
    <row r="6" spans="1:12" x14ac:dyDescent="0.25">
      <c r="B6" s="3" t="s">
        <v>2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17</v>
      </c>
    </row>
    <row r="7" spans="1:12" x14ac:dyDescent="0.25">
      <c r="A7" s="3" t="s">
        <v>18</v>
      </c>
      <c r="B7" s="4">
        <v>11432</v>
      </c>
      <c r="C7" s="4">
        <v>2643</v>
      </c>
      <c r="D7" s="4">
        <v>4588</v>
      </c>
      <c r="E7" s="4">
        <v>504</v>
      </c>
      <c r="F7" s="4">
        <v>2559</v>
      </c>
      <c r="G7" s="4">
        <v>1074</v>
      </c>
      <c r="H7" s="4">
        <v>64</v>
      </c>
      <c r="J7" s="1">
        <f>(C7+H7)/B7</f>
        <v>0.23679146256123162</v>
      </c>
      <c r="K7" s="1">
        <f>(D7+E7)/B7</f>
        <v>0.44541637508747378</v>
      </c>
      <c r="L7" s="1">
        <f>(F7+G7)/B7</f>
        <v>0.31779216235129459</v>
      </c>
    </row>
    <row r="8" spans="1:12" x14ac:dyDescent="0.25">
      <c r="A8" s="3" t="s">
        <v>19</v>
      </c>
      <c r="B8" s="4">
        <v>10838</v>
      </c>
      <c r="C8" s="4">
        <v>2842</v>
      </c>
      <c r="D8" s="4">
        <v>4865</v>
      </c>
      <c r="E8" s="4">
        <v>459</v>
      </c>
      <c r="F8" s="4">
        <v>1871</v>
      </c>
      <c r="G8" s="4">
        <v>738</v>
      </c>
      <c r="H8" s="4">
        <v>63</v>
      </c>
      <c r="J8" s="1">
        <f t="shared" ref="J8:J32" si="0">(C8+H8)/B8</f>
        <v>0.26803838346558406</v>
      </c>
      <c r="K8" s="1">
        <f t="shared" ref="K8:K32" si="1">(D8+E8)/B8</f>
        <v>0.49123454511902565</v>
      </c>
      <c r="L8" s="1">
        <f t="shared" ref="L8:L32" si="2">(F8+G8)/B8</f>
        <v>0.24072707141539029</v>
      </c>
    </row>
    <row r="9" spans="1:12" x14ac:dyDescent="0.25">
      <c r="A9" s="3" t="s">
        <v>20</v>
      </c>
      <c r="B9" s="4">
        <v>23883</v>
      </c>
      <c r="C9" s="4">
        <v>5605</v>
      </c>
      <c r="D9" s="4">
        <v>9419</v>
      </c>
      <c r="E9" s="4">
        <v>988</v>
      </c>
      <c r="F9" s="4">
        <v>5425</v>
      </c>
      <c r="G9" s="4">
        <v>2342</v>
      </c>
      <c r="H9" s="4">
        <v>104</v>
      </c>
      <c r="J9" s="1">
        <f t="shared" si="0"/>
        <v>0.23904032156764227</v>
      </c>
      <c r="K9" s="1">
        <f t="shared" si="1"/>
        <v>0.43574927772892852</v>
      </c>
      <c r="L9" s="1">
        <f t="shared" si="2"/>
        <v>0.32521040070342921</v>
      </c>
    </row>
    <row r="10" spans="1:12" x14ac:dyDescent="0.25">
      <c r="A10" s="3" t="s">
        <v>21</v>
      </c>
      <c r="B10" s="4">
        <v>26959</v>
      </c>
      <c r="C10" s="4">
        <v>7114</v>
      </c>
      <c r="D10" s="4">
        <v>11380</v>
      </c>
      <c r="E10" s="4">
        <v>1142</v>
      </c>
      <c r="F10" s="4">
        <v>5144</v>
      </c>
      <c r="G10" s="4">
        <v>2007</v>
      </c>
      <c r="H10" s="4">
        <v>172</v>
      </c>
      <c r="J10" s="1">
        <f t="shared" si="0"/>
        <v>0.27026225008346005</v>
      </c>
      <c r="K10" s="1">
        <f t="shared" si="1"/>
        <v>0.46448310397269926</v>
      </c>
      <c r="L10" s="1">
        <f t="shared" si="2"/>
        <v>0.26525464594384063</v>
      </c>
    </row>
    <row r="11" spans="1:12" x14ac:dyDescent="0.25">
      <c r="A11" s="3" t="s">
        <v>22</v>
      </c>
      <c r="B11" s="4">
        <v>19989</v>
      </c>
      <c r="C11" s="4">
        <v>5491</v>
      </c>
      <c r="D11" s="4">
        <v>8635</v>
      </c>
      <c r="E11" s="4">
        <v>816</v>
      </c>
      <c r="F11" s="4">
        <v>3536</v>
      </c>
      <c r="G11" s="4">
        <v>1387</v>
      </c>
      <c r="H11" s="4">
        <v>124</v>
      </c>
      <c r="J11" s="1">
        <f t="shared" si="0"/>
        <v>0.28090449747361046</v>
      </c>
      <c r="K11" s="1">
        <f t="shared" si="1"/>
        <v>0.47281004552503875</v>
      </c>
      <c r="L11" s="1">
        <f t="shared" si="2"/>
        <v>0.24628545700135074</v>
      </c>
    </row>
    <row r="12" spans="1:12" x14ac:dyDescent="0.25">
      <c r="A12" s="3" t="s">
        <v>26</v>
      </c>
      <c r="B12" s="4">
        <v>11040</v>
      </c>
      <c r="C12" s="4">
        <v>2419</v>
      </c>
      <c r="D12" s="4">
        <v>4201</v>
      </c>
      <c r="E12" s="4">
        <v>468</v>
      </c>
      <c r="F12" s="4">
        <v>2609</v>
      </c>
      <c r="G12" s="4">
        <v>1296</v>
      </c>
      <c r="H12" s="4">
        <v>47</v>
      </c>
      <c r="J12" s="1">
        <f t="shared" si="0"/>
        <v>0.22336956521739129</v>
      </c>
      <c r="K12" s="1">
        <f t="shared" si="1"/>
        <v>0.42291666666666666</v>
      </c>
      <c r="L12" s="1">
        <f t="shared" si="2"/>
        <v>0.35371376811594202</v>
      </c>
    </row>
    <row r="13" spans="1:12" x14ac:dyDescent="0.25">
      <c r="A13" s="3" t="s">
        <v>23</v>
      </c>
      <c r="B13" s="4">
        <v>15253</v>
      </c>
      <c r="C13" s="4">
        <v>3858</v>
      </c>
      <c r="D13" s="4">
        <v>6412</v>
      </c>
      <c r="E13" s="4">
        <v>737</v>
      </c>
      <c r="F13" s="4">
        <v>2822</v>
      </c>
      <c r="G13" s="4">
        <v>1369</v>
      </c>
      <c r="H13" s="4">
        <v>55</v>
      </c>
      <c r="J13" s="1">
        <f t="shared" si="0"/>
        <v>0.25653969710876551</v>
      </c>
      <c r="K13" s="1">
        <f t="shared" si="1"/>
        <v>0.46869468301317774</v>
      </c>
      <c r="L13" s="1">
        <f t="shared" si="2"/>
        <v>0.27476561987805675</v>
      </c>
    </row>
    <row r="14" spans="1:12" x14ac:dyDescent="0.25">
      <c r="A14" s="3" t="s">
        <v>24</v>
      </c>
      <c r="B14" s="4">
        <v>22789</v>
      </c>
      <c r="C14" s="4">
        <v>6192</v>
      </c>
      <c r="D14" s="4">
        <v>9608</v>
      </c>
      <c r="E14" s="4">
        <v>955</v>
      </c>
      <c r="F14" s="4">
        <v>4195</v>
      </c>
      <c r="G14" s="4">
        <v>1719</v>
      </c>
      <c r="H14" s="4">
        <v>120</v>
      </c>
      <c r="J14" s="1">
        <f t="shared" si="0"/>
        <v>0.27697573390670938</v>
      </c>
      <c r="K14" s="1">
        <f t="shared" si="1"/>
        <v>0.46351309842467858</v>
      </c>
      <c r="L14" s="1">
        <f t="shared" si="2"/>
        <v>0.25951116766861204</v>
      </c>
    </row>
    <row r="15" spans="1:12" x14ac:dyDescent="0.25">
      <c r="A15" s="3" t="s">
        <v>25</v>
      </c>
      <c r="B15" s="4">
        <v>5415</v>
      </c>
      <c r="C15" s="4">
        <v>1568</v>
      </c>
      <c r="D15" s="4">
        <v>2397</v>
      </c>
      <c r="E15" s="4">
        <v>223</v>
      </c>
      <c r="F15" s="4">
        <v>888</v>
      </c>
      <c r="G15" s="4">
        <v>314</v>
      </c>
      <c r="H15" s="4">
        <v>25</v>
      </c>
      <c r="J15" s="1">
        <f t="shared" si="0"/>
        <v>0.29418282548476454</v>
      </c>
      <c r="K15" s="1">
        <f t="shared" si="1"/>
        <v>0.48384118190212372</v>
      </c>
      <c r="L15" s="1">
        <f t="shared" si="2"/>
        <v>0.22197599261311174</v>
      </c>
    </row>
    <row r="16" spans="1:12" x14ac:dyDescent="0.25">
      <c r="A16" s="3" t="s">
        <v>27</v>
      </c>
      <c r="B16" s="4">
        <v>994</v>
      </c>
      <c r="C16" s="4">
        <v>229</v>
      </c>
      <c r="D16" s="4">
        <v>521</v>
      </c>
      <c r="E16" s="4">
        <v>51</v>
      </c>
      <c r="F16" s="4">
        <v>151</v>
      </c>
      <c r="G16" s="4">
        <v>41</v>
      </c>
      <c r="H16" s="4">
        <v>1</v>
      </c>
      <c r="J16" s="1">
        <f t="shared" si="0"/>
        <v>0.23138832997987926</v>
      </c>
      <c r="K16" s="1">
        <f t="shared" si="1"/>
        <v>0.57545271629778671</v>
      </c>
      <c r="L16" s="1">
        <f t="shared" si="2"/>
        <v>0.19315895372233399</v>
      </c>
    </row>
    <row r="17" spans="1:12" x14ac:dyDescent="0.25">
      <c r="A17" s="3" t="s">
        <v>28</v>
      </c>
      <c r="B17" s="4">
        <v>5953</v>
      </c>
      <c r="C17" s="4">
        <v>1585</v>
      </c>
      <c r="D17" s="4">
        <v>2808</v>
      </c>
      <c r="E17" s="4">
        <v>286</v>
      </c>
      <c r="F17" s="4">
        <v>907</v>
      </c>
      <c r="G17" s="4">
        <v>335</v>
      </c>
      <c r="H17" s="4">
        <v>32</v>
      </c>
      <c r="J17" s="1">
        <f t="shared" si="0"/>
        <v>0.27162775071392575</v>
      </c>
      <c r="K17" s="1">
        <f t="shared" si="1"/>
        <v>0.51973794725348565</v>
      </c>
      <c r="L17" s="1">
        <f t="shared" si="2"/>
        <v>0.20863430203258862</v>
      </c>
    </row>
    <row r="18" spans="1:12" x14ac:dyDescent="0.25">
      <c r="A18" s="3" t="s">
        <v>29</v>
      </c>
      <c r="B18" s="4">
        <v>4421</v>
      </c>
      <c r="C18" s="4">
        <v>1204</v>
      </c>
      <c r="D18" s="4">
        <v>2003</v>
      </c>
      <c r="E18" s="4">
        <v>219</v>
      </c>
      <c r="F18" s="4">
        <v>737</v>
      </c>
      <c r="G18" s="4">
        <v>236</v>
      </c>
      <c r="H18" s="4">
        <v>22</v>
      </c>
      <c r="J18" s="1">
        <f t="shared" si="0"/>
        <v>0.27731282515268041</v>
      </c>
      <c r="K18" s="1">
        <f t="shared" si="1"/>
        <v>0.50260122144311237</v>
      </c>
      <c r="L18" s="1">
        <f t="shared" si="2"/>
        <v>0.2200859534042072</v>
      </c>
    </row>
    <row r="19" spans="1:12" x14ac:dyDescent="0.25">
      <c r="A19" s="3" t="s">
        <v>30</v>
      </c>
      <c r="B19" s="4">
        <v>1737</v>
      </c>
      <c r="C19" s="4">
        <v>537</v>
      </c>
      <c r="D19" s="4">
        <v>881</v>
      </c>
      <c r="E19" s="4">
        <v>87</v>
      </c>
      <c r="F19" s="4">
        <v>170</v>
      </c>
      <c r="G19" s="4">
        <v>53</v>
      </c>
      <c r="H19" s="4">
        <v>9</v>
      </c>
      <c r="J19" s="1">
        <f t="shared" si="0"/>
        <v>0.31433506044905007</v>
      </c>
      <c r="K19" s="1">
        <f t="shared" si="1"/>
        <v>0.55728267127230857</v>
      </c>
      <c r="L19" s="1">
        <f t="shared" si="2"/>
        <v>0.12838226827864133</v>
      </c>
    </row>
    <row r="20" spans="1:12" x14ac:dyDescent="0.25">
      <c r="A20" s="3" t="s">
        <v>31</v>
      </c>
      <c r="B20" s="4">
        <v>2753</v>
      </c>
      <c r="C20" s="4">
        <v>781</v>
      </c>
      <c r="D20" s="4">
        <v>1291</v>
      </c>
      <c r="E20" s="4">
        <v>132</v>
      </c>
      <c r="F20" s="4">
        <v>395</v>
      </c>
      <c r="G20" s="4">
        <v>134</v>
      </c>
      <c r="H20" s="4">
        <v>20</v>
      </c>
      <c r="J20" s="1">
        <f t="shared" si="0"/>
        <v>0.29095532146749004</v>
      </c>
      <c r="K20" s="1">
        <f t="shared" si="1"/>
        <v>0.51689066472938616</v>
      </c>
      <c r="L20" s="1">
        <f t="shared" si="2"/>
        <v>0.19215401380312386</v>
      </c>
    </row>
    <row r="21" spans="1:12" x14ac:dyDescent="0.25">
      <c r="A21" s="3" t="s">
        <v>32</v>
      </c>
      <c r="B21" s="4">
        <v>4389</v>
      </c>
      <c r="C21" s="4">
        <v>1118</v>
      </c>
      <c r="D21" s="4">
        <v>1800</v>
      </c>
      <c r="E21" s="4">
        <v>182</v>
      </c>
      <c r="F21" s="4">
        <v>875</v>
      </c>
      <c r="G21" s="4">
        <v>389</v>
      </c>
      <c r="H21" s="4">
        <v>25</v>
      </c>
      <c r="J21" s="1">
        <f t="shared" si="0"/>
        <v>0.26042378673957622</v>
      </c>
      <c r="K21" s="1">
        <f t="shared" si="1"/>
        <v>0.45158350421508314</v>
      </c>
      <c r="L21" s="1">
        <f t="shared" si="2"/>
        <v>0.28799270904534063</v>
      </c>
    </row>
    <row r="22" spans="1:12" x14ac:dyDescent="0.25">
      <c r="A22" s="3" t="s">
        <v>33</v>
      </c>
      <c r="B22" s="4">
        <v>2382</v>
      </c>
      <c r="C22" s="4">
        <v>607</v>
      </c>
      <c r="D22" s="4">
        <v>1269</v>
      </c>
      <c r="E22" s="4">
        <v>99</v>
      </c>
      <c r="F22" s="4">
        <v>299</v>
      </c>
      <c r="G22" s="4">
        <v>97</v>
      </c>
      <c r="H22" s="4">
        <v>11</v>
      </c>
      <c r="J22" s="1">
        <f t="shared" si="0"/>
        <v>0.25944584382871538</v>
      </c>
      <c r="K22" s="1">
        <f t="shared" si="1"/>
        <v>0.5743073047858942</v>
      </c>
      <c r="L22" s="1">
        <f t="shared" si="2"/>
        <v>0.16624685138539042</v>
      </c>
    </row>
    <row r="23" spans="1:12" x14ac:dyDescent="0.25">
      <c r="A23" s="3" t="s">
        <v>34</v>
      </c>
      <c r="B23" s="4">
        <v>669</v>
      </c>
      <c r="C23" s="4">
        <v>183</v>
      </c>
      <c r="D23" s="4">
        <v>360</v>
      </c>
      <c r="E23" s="4">
        <v>27</v>
      </c>
      <c r="F23" s="4">
        <v>63</v>
      </c>
      <c r="G23" s="4">
        <v>33</v>
      </c>
      <c r="H23" s="4">
        <v>3</v>
      </c>
      <c r="J23" s="1">
        <f t="shared" si="0"/>
        <v>0.27802690582959644</v>
      </c>
      <c r="K23" s="1">
        <f t="shared" si="1"/>
        <v>0.57847533632286996</v>
      </c>
      <c r="L23" s="1">
        <f t="shared" si="2"/>
        <v>0.14349775784753363</v>
      </c>
    </row>
    <row r="24" spans="1:12" x14ac:dyDescent="0.25">
      <c r="A24" s="3" t="s">
        <v>35</v>
      </c>
      <c r="B24" s="4">
        <v>1225</v>
      </c>
      <c r="C24" s="4">
        <v>332</v>
      </c>
      <c r="D24" s="4">
        <v>594</v>
      </c>
      <c r="E24" s="4">
        <v>45</v>
      </c>
      <c r="F24" s="4">
        <v>170</v>
      </c>
      <c r="G24" s="4">
        <v>79</v>
      </c>
      <c r="H24" s="4">
        <v>5</v>
      </c>
      <c r="J24" s="1">
        <f t="shared" si="0"/>
        <v>0.27510204081632655</v>
      </c>
      <c r="K24" s="1">
        <f t="shared" si="1"/>
        <v>0.52163265306122453</v>
      </c>
      <c r="L24" s="1">
        <f t="shared" si="2"/>
        <v>0.20326530612244897</v>
      </c>
    </row>
    <row r="25" spans="1:12" x14ac:dyDescent="0.25">
      <c r="A25" s="3" t="s">
        <v>36</v>
      </c>
      <c r="B25" s="4">
        <v>1060</v>
      </c>
      <c r="C25" s="4">
        <v>280</v>
      </c>
      <c r="D25" s="4">
        <v>480</v>
      </c>
      <c r="E25" s="4">
        <v>52</v>
      </c>
      <c r="F25" s="4">
        <v>156</v>
      </c>
      <c r="G25" s="4">
        <v>83</v>
      </c>
      <c r="H25" s="4">
        <v>9</v>
      </c>
      <c r="J25" s="1">
        <f t="shared" si="0"/>
        <v>0.27264150943396226</v>
      </c>
      <c r="K25" s="1">
        <f t="shared" si="1"/>
        <v>0.50188679245283019</v>
      </c>
      <c r="L25" s="1">
        <f t="shared" si="2"/>
        <v>0.22547169811320755</v>
      </c>
    </row>
    <row r="26" spans="1:12" x14ac:dyDescent="0.25">
      <c r="A26" s="3" t="s">
        <v>37</v>
      </c>
      <c r="B26" s="4">
        <v>614</v>
      </c>
      <c r="C26" s="4">
        <v>170</v>
      </c>
      <c r="D26" s="4">
        <v>290</v>
      </c>
      <c r="E26" s="4">
        <v>29</v>
      </c>
      <c r="F26" s="4">
        <v>84</v>
      </c>
      <c r="G26" s="4">
        <v>36</v>
      </c>
      <c r="H26" s="4">
        <v>5</v>
      </c>
      <c r="J26" s="1">
        <f t="shared" si="0"/>
        <v>0.28501628664495116</v>
      </c>
      <c r="K26" s="1">
        <f t="shared" si="1"/>
        <v>0.51954397394136809</v>
      </c>
      <c r="L26" s="1">
        <f t="shared" si="2"/>
        <v>0.19543973941368079</v>
      </c>
    </row>
    <row r="27" spans="1:12" x14ac:dyDescent="0.25">
      <c r="A27" s="3" t="s">
        <v>38</v>
      </c>
      <c r="B27" s="4">
        <v>515</v>
      </c>
      <c r="C27" s="4">
        <v>118</v>
      </c>
      <c r="D27" s="4">
        <v>255</v>
      </c>
      <c r="E27" s="4">
        <v>25</v>
      </c>
      <c r="F27" s="4">
        <v>85</v>
      </c>
      <c r="G27" s="4">
        <v>29</v>
      </c>
      <c r="H27" s="4">
        <v>3</v>
      </c>
      <c r="J27" s="1">
        <f t="shared" si="0"/>
        <v>0.23495145631067962</v>
      </c>
      <c r="K27" s="1">
        <f t="shared" si="1"/>
        <v>0.5436893203883495</v>
      </c>
      <c r="L27" s="1">
        <f t="shared" si="2"/>
        <v>0.22135922330097088</v>
      </c>
    </row>
    <row r="28" spans="1:12" x14ac:dyDescent="0.25">
      <c r="A28" s="3" t="s">
        <v>39</v>
      </c>
      <c r="B28" s="4">
        <v>943</v>
      </c>
      <c r="C28" s="4">
        <v>219</v>
      </c>
      <c r="D28" s="4">
        <v>494</v>
      </c>
      <c r="E28" s="4">
        <v>45</v>
      </c>
      <c r="F28" s="4">
        <v>140</v>
      </c>
      <c r="G28" s="4">
        <v>38</v>
      </c>
      <c r="H28" s="4">
        <v>7</v>
      </c>
      <c r="J28" s="1">
        <f t="shared" si="0"/>
        <v>0.23966065747613999</v>
      </c>
      <c r="K28" s="1">
        <f t="shared" si="1"/>
        <v>0.5715800636267232</v>
      </c>
      <c r="L28" s="1">
        <f t="shared" si="2"/>
        <v>0.18875927889713678</v>
      </c>
    </row>
    <row r="29" spans="1:12" x14ac:dyDescent="0.25">
      <c r="A29" s="3" t="s">
        <v>40</v>
      </c>
      <c r="B29" s="4">
        <v>1571</v>
      </c>
      <c r="C29" s="4">
        <v>392</v>
      </c>
      <c r="D29" s="4">
        <v>784</v>
      </c>
      <c r="E29" s="4">
        <v>66</v>
      </c>
      <c r="F29" s="4">
        <v>233</v>
      </c>
      <c r="G29" s="4">
        <v>86</v>
      </c>
      <c r="H29" s="4">
        <v>10</v>
      </c>
      <c r="J29" s="1">
        <f t="shared" si="0"/>
        <v>0.25588796944621262</v>
      </c>
      <c r="K29" s="1">
        <f t="shared" si="1"/>
        <v>0.5410566518141311</v>
      </c>
      <c r="L29" s="1">
        <f t="shared" si="2"/>
        <v>0.20305537873965626</v>
      </c>
    </row>
    <row r="30" spans="1:12" x14ac:dyDescent="0.25">
      <c r="J30" s="1"/>
      <c r="K30" s="1"/>
      <c r="L30" s="1"/>
    </row>
    <row r="31" spans="1:12" x14ac:dyDescent="0.25">
      <c r="A31" s="3" t="s">
        <v>0</v>
      </c>
      <c r="B31" s="4">
        <f>SUM(B7:B12)</f>
        <v>104141</v>
      </c>
      <c r="C31" s="4">
        <f t="shared" ref="C31:H31" si="3">SUM(C7:C12)</f>
        <v>26114</v>
      </c>
      <c r="D31" s="4">
        <f t="shared" si="3"/>
        <v>43088</v>
      </c>
      <c r="E31" s="4">
        <f t="shared" si="3"/>
        <v>4377</v>
      </c>
      <c r="F31" s="4">
        <f t="shared" si="3"/>
        <v>21144</v>
      </c>
      <c r="G31" s="4">
        <f t="shared" si="3"/>
        <v>8844</v>
      </c>
      <c r="H31" s="4">
        <f t="shared" si="3"/>
        <v>574</v>
      </c>
      <c r="J31" s="1">
        <f t="shared" si="0"/>
        <v>0.25626794442150547</v>
      </c>
      <c r="K31" s="1">
        <f t="shared" si="1"/>
        <v>0.45577630328112845</v>
      </c>
      <c r="L31" s="1">
        <f t="shared" si="2"/>
        <v>0.28795575229736609</v>
      </c>
    </row>
    <row r="32" spans="1:12" x14ac:dyDescent="0.25">
      <c r="A32" s="3" t="s">
        <v>1</v>
      </c>
      <c r="B32" s="4">
        <f>SUM(B13:B29)</f>
        <v>72683</v>
      </c>
      <c r="C32" s="4">
        <f t="shared" ref="C32:H32" si="4">SUM(C13:C29)</f>
        <v>19373</v>
      </c>
      <c r="D32" s="4">
        <f t="shared" si="4"/>
        <v>32247</v>
      </c>
      <c r="E32" s="4">
        <f t="shared" si="4"/>
        <v>3260</v>
      </c>
      <c r="F32" s="4">
        <f t="shared" si="4"/>
        <v>12370</v>
      </c>
      <c r="G32" s="4">
        <f t="shared" si="4"/>
        <v>5071</v>
      </c>
      <c r="H32" s="4">
        <f t="shared" si="4"/>
        <v>362</v>
      </c>
      <c r="J32" s="1">
        <f t="shared" si="0"/>
        <v>0.27152153873670598</v>
      </c>
      <c r="K32" s="1">
        <f t="shared" si="1"/>
        <v>0.48851863571949422</v>
      </c>
      <c r="L32" s="1">
        <f t="shared" si="2"/>
        <v>0.2399598255437998</v>
      </c>
    </row>
    <row r="34" spans="1:12" x14ac:dyDescent="0.25">
      <c r="B34" s="3" t="s">
        <v>47</v>
      </c>
    </row>
    <row r="35" spans="1:12" x14ac:dyDescent="0.25">
      <c r="B35" s="3" t="s">
        <v>2</v>
      </c>
      <c r="C35" s="3" t="s">
        <v>12</v>
      </c>
      <c r="D35" s="3" t="s">
        <v>13</v>
      </c>
      <c r="E35" s="3" t="s">
        <v>14</v>
      </c>
      <c r="F35" s="3" t="s">
        <v>15</v>
      </c>
      <c r="G35" s="3" t="s">
        <v>16</v>
      </c>
      <c r="H35" s="3" t="s">
        <v>17</v>
      </c>
    </row>
    <row r="36" spans="1:12" x14ac:dyDescent="0.25">
      <c r="A36" s="3" t="s">
        <v>18</v>
      </c>
      <c r="B36" s="4">
        <v>11669</v>
      </c>
      <c r="C36" s="4">
        <v>2700</v>
      </c>
      <c r="D36" s="4">
        <v>4185</v>
      </c>
      <c r="E36" s="4">
        <v>334</v>
      </c>
      <c r="F36" s="4">
        <v>3462</v>
      </c>
      <c r="G36" s="4">
        <v>903</v>
      </c>
      <c r="H36" s="4">
        <v>85</v>
      </c>
      <c r="J36" s="1">
        <f>(C36+H36)/B36</f>
        <v>0.23866655240380497</v>
      </c>
      <c r="K36" s="1">
        <f>(D36+E36)/B36</f>
        <v>0.38726540406204474</v>
      </c>
      <c r="L36" s="1">
        <f>(F36+G36)/B36</f>
        <v>0.3740680435341503</v>
      </c>
    </row>
    <row r="37" spans="1:12" x14ac:dyDescent="0.25">
      <c r="A37" s="3" t="s">
        <v>19</v>
      </c>
      <c r="B37" s="4">
        <v>10725</v>
      </c>
      <c r="C37" s="4">
        <v>2590</v>
      </c>
      <c r="D37" s="4">
        <v>4005</v>
      </c>
      <c r="E37" s="4">
        <v>332</v>
      </c>
      <c r="F37" s="4">
        <v>2970</v>
      </c>
      <c r="G37" s="4">
        <v>783</v>
      </c>
      <c r="H37" s="4">
        <v>45</v>
      </c>
      <c r="J37" s="1">
        <f t="shared" ref="J37:J61" si="5">(C37+H37)/B37</f>
        <v>0.2456876456876457</v>
      </c>
      <c r="K37" s="1">
        <f t="shared" ref="K37:K61" si="6">(D37+E37)/B37</f>
        <v>0.40438228438228441</v>
      </c>
      <c r="L37" s="1">
        <f t="shared" ref="L37:L61" si="7">(F37+G37)/B37</f>
        <v>0.34993006993006992</v>
      </c>
    </row>
    <row r="38" spans="1:12" x14ac:dyDescent="0.25">
      <c r="A38" s="3" t="s">
        <v>20</v>
      </c>
      <c r="B38" s="4">
        <v>24363</v>
      </c>
      <c r="C38" s="4">
        <v>5098</v>
      </c>
      <c r="D38" s="4">
        <v>8160</v>
      </c>
      <c r="E38" s="4">
        <v>612</v>
      </c>
      <c r="F38" s="4">
        <v>8006</v>
      </c>
      <c r="G38" s="4">
        <v>2378</v>
      </c>
      <c r="H38" s="4">
        <v>109</v>
      </c>
      <c r="J38" s="1">
        <f t="shared" si="5"/>
        <v>0.2137257316422444</v>
      </c>
      <c r="K38" s="1">
        <f t="shared" si="6"/>
        <v>0.36005418051964044</v>
      </c>
      <c r="L38" s="1">
        <f t="shared" si="7"/>
        <v>0.42622008783811516</v>
      </c>
    </row>
    <row r="39" spans="1:12" x14ac:dyDescent="0.25">
      <c r="A39" s="3" t="s">
        <v>21</v>
      </c>
      <c r="B39" s="4">
        <v>27156</v>
      </c>
      <c r="C39" s="4">
        <v>6935</v>
      </c>
      <c r="D39" s="4">
        <v>9783</v>
      </c>
      <c r="E39" s="4">
        <v>795</v>
      </c>
      <c r="F39" s="4">
        <v>7500</v>
      </c>
      <c r="G39" s="4">
        <v>1947</v>
      </c>
      <c r="H39" s="4">
        <v>196</v>
      </c>
      <c r="J39" s="1">
        <f t="shared" si="5"/>
        <v>0.26259390190013254</v>
      </c>
      <c r="K39" s="1">
        <f t="shared" si="6"/>
        <v>0.38952717631462658</v>
      </c>
      <c r="L39" s="1">
        <f t="shared" si="7"/>
        <v>0.34787892178524082</v>
      </c>
    </row>
    <row r="40" spans="1:12" x14ac:dyDescent="0.25">
      <c r="A40" s="3" t="s">
        <v>22</v>
      </c>
      <c r="B40" s="4">
        <v>20164</v>
      </c>
      <c r="C40" s="4">
        <v>4890</v>
      </c>
      <c r="D40" s="4">
        <v>7690</v>
      </c>
      <c r="E40" s="4">
        <v>571</v>
      </c>
      <c r="F40" s="4">
        <v>5556</v>
      </c>
      <c r="G40" s="4">
        <v>1340</v>
      </c>
      <c r="H40" s="4">
        <v>117</v>
      </c>
      <c r="J40" s="1">
        <f t="shared" si="5"/>
        <v>0.24831382662170204</v>
      </c>
      <c r="K40" s="1">
        <f t="shared" si="6"/>
        <v>0.40969053759174767</v>
      </c>
      <c r="L40" s="1">
        <f t="shared" si="7"/>
        <v>0.34199563578655029</v>
      </c>
    </row>
    <row r="41" spans="1:12" x14ac:dyDescent="0.25">
      <c r="A41" s="3" t="s">
        <v>26</v>
      </c>
      <c r="B41" s="4">
        <v>11507</v>
      </c>
      <c r="C41" s="4">
        <v>2209</v>
      </c>
      <c r="D41" s="4">
        <v>3969</v>
      </c>
      <c r="E41" s="4">
        <v>327</v>
      </c>
      <c r="F41" s="4">
        <v>3744</v>
      </c>
      <c r="G41" s="4">
        <v>1196</v>
      </c>
      <c r="H41" s="4">
        <v>62</v>
      </c>
      <c r="J41" s="1">
        <f t="shared" si="5"/>
        <v>0.19735812983401407</v>
      </c>
      <c r="K41" s="1">
        <f t="shared" si="6"/>
        <v>0.37333796819327364</v>
      </c>
      <c r="L41" s="1">
        <f t="shared" si="7"/>
        <v>0.42930390197271229</v>
      </c>
    </row>
    <row r="42" spans="1:12" x14ac:dyDescent="0.25">
      <c r="A42" s="3" t="s">
        <v>23</v>
      </c>
      <c r="B42" s="4">
        <v>15590</v>
      </c>
      <c r="C42" s="4">
        <v>3984</v>
      </c>
      <c r="D42" s="4">
        <v>5494</v>
      </c>
      <c r="E42" s="4">
        <v>401</v>
      </c>
      <c r="F42" s="4">
        <v>4388</v>
      </c>
      <c r="G42" s="4">
        <v>1246</v>
      </c>
      <c r="H42" s="4">
        <v>77</v>
      </c>
      <c r="J42" s="1">
        <f t="shared" si="5"/>
        <v>0.26048749198203974</v>
      </c>
      <c r="K42" s="1">
        <f t="shared" si="6"/>
        <v>0.37812700449005771</v>
      </c>
      <c r="L42" s="1">
        <f t="shared" si="7"/>
        <v>0.3613855035279025</v>
      </c>
    </row>
    <row r="43" spans="1:12" x14ac:dyDescent="0.25">
      <c r="A43" s="3" t="s">
        <v>24</v>
      </c>
      <c r="B43" s="4">
        <v>23393</v>
      </c>
      <c r="C43" s="4">
        <v>6216</v>
      </c>
      <c r="D43" s="4">
        <v>8107</v>
      </c>
      <c r="E43" s="4">
        <v>608</v>
      </c>
      <c r="F43" s="4">
        <v>6671</v>
      </c>
      <c r="G43" s="4">
        <v>1662</v>
      </c>
      <c r="H43" s="4">
        <v>129</v>
      </c>
      <c r="J43" s="1">
        <f t="shared" si="5"/>
        <v>0.27123498482452013</v>
      </c>
      <c r="K43" s="1">
        <f t="shared" si="6"/>
        <v>0.37254734322233146</v>
      </c>
      <c r="L43" s="1">
        <f t="shared" si="7"/>
        <v>0.35621767195314835</v>
      </c>
    </row>
    <row r="44" spans="1:12" x14ac:dyDescent="0.25">
      <c r="A44" s="3" t="s">
        <v>25</v>
      </c>
      <c r="B44" s="4">
        <v>5498</v>
      </c>
      <c r="C44" s="4">
        <v>1385</v>
      </c>
      <c r="D44" s="4">
        <v>2088</v>
      </c>
      <c r="E44" s="4">
        <v>105</v>
      </c>
      <c r="F44" s="4">
        <v>1549</v>
      </c>
      <c r="G44" s="4">
        <v>340</v>
      </c>
      <c r="H44" s="4">
        <v>31</v>
      </c>
      <c r="J44" s="1">
        <f t="shared" si="5"/>
        <v>0.25754819934521644</v>
      </c>
      <c r="K44" s="1">
        <f t="shared" si="6"/>
        <v>0.39887231720625682</v>
      </c>
      <c r="L44" s="1">
        <f t="shared" si="7"/>
        <v>0.34357948344852673</v>
      </c>
    </row>
    <row r="45" spans="1:12" x14ac:dyDescent="0.25">
      <c r="A45" s="3" t="s">
        <v>27</v>
      </c>
      <c r="B45" s="4">
        <v>952</v>
      </c>
      <c r="C45" s="4">
        <v>229</v>
      </c>
      <c r="D45" s="4">
        <v>377</v>
      </c>
      <c r="E45" s="4">
        <v>25</v>
      </c>
      <c r="F45" s="4">
        <v>271</v>
      </c>
      <c r="G45" s="4">
        <v>46</v>
      </c>
      <c r="H45" s="4">
        <v>4</v>
      </c>
      <c r="J45" s="1">
        <f t="shared" si="5"/>
        <v>0.24474789915966386</v>
      </c>
      <c r="K45" s="1">
        <f t="shared" si="6"/>
        <v>0.42226890756302521</v>
      </c>
      <c r="L45" s="1">
        <f t="shared" si="7"/>
        <v>0.33298319327731091</v>
      </c>
    </row>
    <row r="46" spans="1:12" x14ac:dyDescent="0.25">
      <c r="A46" s="3" t="s">
        <v>28</v>
      </c>
      <c r="B46" s="4">
        <v>5897</v>
      </c>
      <c r="C46" s="4">
        <v>1695</v>
      </c>
      <c r="D46" s="4">
        <v>2287</v>
      </c>
      <c r="E46" s="4">
        <v>144</v>
      </c>
      <c r="F46" s="4">
        <v>1467</v>
      </c>
      <c r="G46" s="4">
        <v>265</v>
      </c>
      <c r="H46" s="4">
        <v>39</v>
      </c>
      <c r="J46" s="1">
        <f t="shared" si="5"/>
        <v>0.29404782092589454</v>
      </c>
      <c r="K46" s="1">
        <f t="shared" si="6"/>
        <v>0.41224351365100897</v>
      </c>
      <c r="L46" s="1">
        <f t="shared" si="7"/>
        <v>0.29370866542309648</v>
      </c>
    </row>
    <row r="47" spans="1:12" x14ac:dyDescent="0.25">
      <c r="A47" s="3" t="s">
        <v>29</v>
      </c>
      <c r="B47" s="4">
        <v>4444</v>
      </c>
      <c r="C47" s="4">
        <v>1182</v>
      </c>
      <c r="D47" s="4">
        <v>1678</v>
      </c>
      <c r="E47" s="4">
        <v>119</v>
      </c>
      <c r="F47" s="4">
        <v>1203</v>
      </c>
      <c r="G47" s="4">
        <v>236</v>
      </c>
      <c r="H47" s="4">
        <v>26</v>
      </c>
      <c r="J47" s="1">
        <f t="shared" si="5"/>
        <v>0.27182718271827183</v>
      </c>
      <c r="K47" s="1">
        <f t="shared" si="6"/>
        <v>0.40436543654365437</v>
      </c>
      <c r="L47" s="1">
        <f t="shared" si="7"/>
        <v>0.3238073807380738</v>
      </c>
    </row>
    <row r="48" spans="1:12" x14ac:dyDescent="0.25">
      <c r="A48" s="3" t="s">
        <v>30</v>
      </c>
      <c r="B48" s="4">
        <v>1688</v>
      </c>
      <c r="C48" s="4">
        <v>482</v>
      </c>
      <c r="D48" s="4">
        <v>704</v>
      </c>
      <c r="E48" s="4">
        <v>32</v>
      </c>
      <c r="F48" s="4">
        <v>395</v>
      </c>
      <c r="G48" s="4">
        <v>70</v>
      </c>
      <c r="H48" s="4">
        <v>5</v>
      </c>
      <c r="J48" s="1">
        <f t="shared" si="5"/>
        <v>0.28850710900473936</v>
      </c>
      <c r="K48" s="1">
        <f t="shared" si="6"/>
        <v>0.43601895734597157</v>
      </c>
      <c r="L48" s="1">
        <f t="shared" si="7"/>
        <v>0.27547393364928913</v>
      </c>
    </row>
    <row r="49" spans="1:12" x14ac:dyDescent="0.25">
      <c r="A49" s="3" t="s">
        <v>31</v>
      </c>
      <c r="B49" s="4">
        <v>2721</v>
      </c>
      <c r="C49" s="4">
        <v>676</v>
      </c>
      <c r="D49" s="4">
        <v>1094</v>
      </c>
      <c r="E49" s="4">
        <v>59</v>
      </c>
      <c r="F49" s="4">
        <v>739</v>
      </c>
      <c r="G49" s="4">
        <v>137</v>
      </c>
      <c r="H49" s="4">
        <v>16</v>
      </c>
      <c r="J49" s="1">
        <f t="shared" si="5"/>
        <v>0.25431826534362367</v>
      </c>
      <c r="K49" s="1">
        <f t="shared" si="6"/>
        <v>0.42374127159132674</v>
      </c>
      <c r="L49" s="1">
        <f t="shared" si="7"/>
        <v>0.32194046306504959</v>
      </c>
    </row>
    <row r="50" spans="1:12" x14ac:dyDescent="0.25">
      <c r="A50" s="3" t="s">
        <v>32</v>
      </c>
      <c r="B50" s="4">
        <v>4473</v>
      </c>
      <c r="C50" s="4">
        <v>998</v>
      </c>
      <c r="D50" s="4">
        <v>1539</v>
      </c>
      <c r="E50" s="4">
        <v>83</v>
      </c>
      <c r="F50" s="4">
        <v>1417</v>
      </c>
      <c r="G50" s="4">
        <v>399</v>
      </c>
      <c r="H50" s="4">
        <v>37</v>
      </c>
      <c r="J50" s="1">
        <f t="shared" si="5"/>
        <v>0.23138832997987926</v>
      </c>
      <c r="K50" s="1">
        <f t="shared" si="6"/>
        <v>0.36262016543706682</v>
      </c>
      <c r="L50" s="1">
        <f t="shared" si="7"/>
        <v>0.40599150458305389</v>
      </c>
    </row>
    <row r="51" spans="1:12" x14ac:dyDescent="0.25">
      <c r="A51" s="3" t="s">
        <v>33</v>
      </c>
      <c r="B51" s="4">
        <v>2398</v>
      </c>
      <c r="C51" s="4">
        <v>600</v>
      </c>
      <c r="D51" s="4">
        <v>1024</v>
      </c>
      <c r="E51" s="4">
        <v>46</v>
      </c>
      <c r="F51" s="4">
        <v>606</v>
      </c>
      <c r="G51" s="4">
        <v>110</v>
      </c>
      <c r="H51" s="4">
        <v>12</v>
      </c>
      <c r="J51" s="1">
        <f t="shared" si="5"/>
        <v>0.25521267723102586</v>
      </c>
      <c r="K51" s="1">
        <f t="shared" si="6"/>
        <v>0.44620517097581319</v>
      </c>
      <c r="L51" s="1">
        <f t="shared" si="7"/>
        <v>0.29858215179316094</v>
      </c>
    </row>
    <row r="52" spans="1:12" x14ac:dyDescent="0.25">
      <c r="A52" s="3" t="s">
        <v>34</v>
      </c>
      <c r="B52" s="4">
        <v>644</v>
      </c>
      <c r="C52" s="4">
        <v>158</v>
      </c>
      <c r="D52" s="4">
        <v>266</v>
      </c>
      <c r="E52" s="4">
        <v>26</v>
      </c>
      <c r="F52" s="4">
        <v>163</v>
      </c>
      <c r="G52" s="4">
        <v>29</v>
      </c>
      <c r="H52" s="4">
        <v>2</v>
      </c>
      <c r="J52" s="1">
        <f t="shared" si="5"/>
        <v>0.2484472049689441</v>
      </c>
      <c r="K52" s="1">
        <f t="shared" si="6"/>
        <v>0.453416149068323</v>
      </c>
      <c r="L52" s="1">
        <f t="shared" si="7"/>
        <v>0.29813664596273293</v>
      </c>
    </row>
    <row r="53" spans="1:12" x14ac:dyDescent="0.25">
      <c r="A53" s="3" t="s">
        <v>35</v>
      </c>
      <c r="B53" s="4">
        <v>1225</v>
      </c>
      <c r="C53" s="4">
        <v>290</v>
      </c>
      <c r="D53" s="4">
        <v>468</v>
      </c>
      <c r="E53" s="4">
        <v>34</v>
      </c>
      <c r="F53" s="4">
        <v>339</v>
      </c>
      <c r="G53" s="4">
        <v>87</v>
      </c>
      <c r="H53" s="4">
        <v>7</v>
      </c>
      <c r="J53" s="1">
        <f t="shared" si="5"/>
        <v>0.24244897959183673</v>
      </c>
      <c r="K53" s="1">
        <f t="shared" si="6"/>
        <v>0.40979591836734691</v>
      </c>
      <c r="L53" s="1">
        <f t="shared" si="7"/>
        <v>0.34775510204081633</v>
      </c>
    </row>
    <row r="54" spans="1:12" x14ac:dyDescent="0.25">
      <c r="A54" s="3" t="s">
        <v>36</v>
      </c>
      <c r="B54" s="4">
        <v>1016</v>
      </c>
      <c r="C54" s="4">
        <v>233</v>
      </c>
      <c r="D54" s="4">
        <v>388</v>
      </c>
      <c r="E54" s="4">
        <v>20</v>
      </c>
      <c r="F54" s="4">
        <v>291</v>
      </c>
      <c r="G54" s="4">
        <v>77</v>
      </c>
      <c r="H54" s="4">
        <v>7</v>
      </c>
      <c r="J54" s="1">
        <f t="shared" si="5"/>
        <v>0.23622047244094488</v>
      </c>
      <c r="K54" s="1">
        <f t="shared" si="6"/>
        <v>0.40157480314960631</v>
      </c>
      <c r="L54" s="1">
        <f t="shared" si="7"/>
        <v>0.36220472440944884</v>
      </c>
    </row>
    <row r="55" spans="1:12" x14ac:dyDescent="0.25">
      <c r="A55" s="3" t="s">
        <v>37</v>
      </c>
      <c r="B55" s="4">
        <v>569</v>
      </c>
      <c r="C55" s="4">
        <v>136</v>
      </c>
      <c r="D55" s="4">
        <v>224</v>
      </c>
      <c r="E55" s="4">
        <v>9</v>
      </c>
      <c r="F55" s="4">
        <v>178</v>
      </c>
      <c r="G55" s="4">
        <v>18</v>
      </c>
      <c r="H55" s="4">
        <v>4</v>
      </c>
      <c r="J55" s="1">
        <f t="shared" si="5"/>
        <v>0.24604569420035149</v>
      </c>
      <c r="K55" s="1">
        <f t="shared" si="6"/>
        <v>0.4094903339191564</v>
      </c>
      <c r="L55" s="1">
        <f t="shared" si="7"/>
        <v>0.3444639718804921</v>
      </c>
    </row>
    <row r="56" spans="1:12" x14ac:dyDescent="0.25">
      <c r="A56" s="3" t="s">
        <v>38</v>
      </c>
      <c r="B56" s="4">
        <v>499</v>
      </c>
      <c r="C56" s="4">
        <v>92</v>
      </c>
      <c r="D56" s="4">
        <v>209</v>
      </c>
      <c r="E56" s="4">
        <v>12</v>
      </c>
      <c r="F56" s="4">
        <v>151</v>
      </c>
      <c r="G56" s="4">
        <v>34</v>
      </c>
      <c r="H56" s="4">
        <v>1</v>
      </c>
      <c r="J56" s="1">
        <f t="shared" si="5"/>
        <v>0.18637274549098196</v>
      </c>
      <c r="K56" s="1">
        <f t="shared" si="6"/>
        <v>0.44288577154308617</v>
      </c>
      <c r="L56" s="1">
        <f t="shared" si="7"/>
        <v>0.37074148296593185</v>
      </c>
    </row>
    <row r="57" spans="1:12" x14ac:dyDescent="0.25">
      <c r="A57" s="3" t="s">
        <v>39</v>
      </c>
      <c r="B57" s="4">
        <v>878</v>
      </c>
      <c r="C57" s="4">
        <v>192</v>
      </c>
      <c r="D57" s="4">
        <v>358</v>
      </c>
      <c r="E57" s="4">
        <v>13</v>
      </c>
      <c r="F57" s="4">
        <v>266</v>
      </c>
      <c r="G57" s="4">
        <v>46</v>
      </c>
      <c r="H57" s="4">
        <v>3</v>
      </c>
      <c r="J57" s="1">
        <f t="shared" si="5"/>
        <v>0.22209567198177677</v>
      </c>
      <c r="K57" s="1">
        <f t="shared" si="6"/>
        <v>0.42255125284738043</v>
      </c>
      <c r="L57" s="1">
        <f t="shared" si="7"/>
        <v>0.3553530751708428</v>
      </c>
    </row>
    <row r="58" spans="1:12" x14ac:dyDescent="0.25">
      <c r="A58" s="3" t="s">
        <v>40</v>
      </c>
      <c r="B58" s="4">
        <v>1568</v>
      </c>
      <c r="C58" s="4">
        <v>336</v>
      </c>
      <c r="D58" s="4">
        <v>597</v>
      </c>
      <c r="E58" s="4">
        <v>26</v>
      </c>
      <c r="F58" s="4">
        <v>494</v>
      </c>
      <c r="G58" s="4">
        <v>108</v>
      </c>
      <c r="H58" s="4">
        <v>7</v>
      </c>
      <c r="J58" s="1">
        <f t="shared" si="5"/>
        <v>0.21875</v>
      </c>
      <c r="K58" s="1">
        <f t="shared" si="6"/>
        <v>0.39732142857142855</v>
      </c>
      <c r="L58" s="1">
        <f t="shared" si="7"/>
        <v>0.38392857142857145</v>
      </c>
    </row>
    <row r="59" spans="1:12" x14ac:dyDescent="0.25">
      <c r="J59" s="1"/>
      <c r="K59" s="1"/>
      <c r="L59" s="1"/>
    </row>
    <row r="60" spans="1:12" x14ac:dyDescent="0.25">
      <c r="A60" s="3" t="s">
        <v>0</v>
      </c>
      <c r="B60" s="4">
        <f>SUM(B36:B41)</f>
        <v>105584</v>
      </c>
      <c r="C60" s="4">
        <f t="shared" ref="C60:H60" si="8">SUM(C36:C41)</f>
        <v>24422</v>
      </c>
      <c r="D60" s="4">
        <f t="shared" si="8"/>
        <v>37792</v>
      </c>
      <c r="E60" s="4">
        <f t="shared" si="8"/>
        <v>2971</v>
      </c>
      <c r="F60" s="4">
        <f t="shared" si="8"/>
        <v>31238</v>
      </c>
      <c r="G60" s="4">
        <f t="shared" si="8"/>
        <v>8547</v>
      </c>
      <c r="H60" s="4">
        <f t="shared" si="8"/>
        <v>614</v>
      </c>
      <c r="J60" s="1">
        <f t="shared" ref="J60:J61" si="9">(C60+H60)/B60</f>
        <v>0.23711926049401424</v>
      </c>
      <c r="K60" s="1">
        <f t="shared" ref="K60:K61" si="10">(D60+E60)/B60</f>
        <v>0.38607175329595395</v>
      </c>
      <c r="L60" s="1">
        <f t="shared" ref="L60:L61" si="11">(F60+G60)/B60</f>
        <v>0.37680898621003184</v>
      </c>
    </row>
    <row r="61" spans="1:12" x14ac:dyDescent="0.25">
      <c r="A61" s="3" t="s">
        <v>1</v>
      </c>
      <c r="B61" s="4">
        <f>SUM(B42:B58)</f>
        <v>73453</v>
      </c>
      <c r="C61" s="4">
        <f t="shared" ref="C61:H61" si="12">SUM(C42:C58)</f>
        <v>18884</v>
      </c>
      <c r="D61" s="4">
        <f t="shared" si="12"/>
        <v>26902</v>
      </c>
      <c r="E61" s="4">
        <f t="shared" si="12"/>
        <v>1762</v>
      </c>
      <c r="F61" s="4">
        <f t="shared" si="12"/>
        <v>20588</v>
      </c>
      <c r="G61" s="4">
        <f t="shared" si="12"/>
        <v>4910</v>
      </c>
      <c r="H61" s="4">
        <f t="shared" si="12"/>
        <v>407</v>
      </c>
      <c r="J61" s="1">
        <f t="shared" si="9"/>
        <v>0.26263052564224743</v>
      </c>
      <c r="K61" s="1">
        <f t="shared" si="10"/>
        <v>0.39023593318176247</v>
      </c>
      <c r="L61" s="1">
        <f t="shared" si="11"/>
        <v>0.3471335411759901</v>
      </c>
    </row>
  </sheetData>
  <pageMargins left="0.7" right="0.7" top="0.75" bottom="0.75" header="0.3" footer="0.3"/>
  <ignoredErrors>
    <ignoredError sqref="B31:H32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2BA3-DB8D-4CEA-8019-2FD63B5B93C6}">
  <dimension ref="A1:D10"/>
  <sheetViews>
    <sheetView workbookViewId="0">
      <selection activeCell="B4" sqref="B4"/>
    </sheetView>
  </sheetViews>
  <sheetFormatPr baseColWidth="10" defaultRowHeight="15" x14ac:dyDescent="0.25"/>
  <sheetData>
    <row r="1" spans="1:4" x14ac:dyDescent="0.25">
      <c r="B1" t="s">
        <v>0</v>
      </c>
      <c r="C1" t="s">
        <v>7</v>
      </c>
      <c r="D1" t="s">
        <v>8</v>
      </c>
    </row>
    <row r="2" spans="1:4" x14ac:dyDescent="0.25">
      <c r="A2" t="s">
        <v>3</v>
      </c>
      <c r="B2" s="1">
        <v>0.24662772678507569</v>
      </c>
      <c r="C2" s="1">
        <v>0.24823731515043512</v>
      </c>
      <c r="D2" s="1">
        <v>0.24114275340054059</v>
      </c>
    </row>
    <row r="3" spans="1:4" x14ac:dyDescent="0.25">
      <c r="A3" t="s">
        <v>6</v>
      </c>
      <c r="B3" s="1">
        <v>0.42068422934795563</v>
      </c>
      <c r="C3" s="1">
        <v>0.41256784006835717</v>
      </c>
      <c r="D3" s="1">
        <v>0.39282187078735553</v>
      </c>
    </row>
    <row r="4" spans="1:4" x14ac:dyDescent="0.25">
      <c r="A4" t="s">
        <v>4</v>
      </c>
      <c r="B4" s="1">
        <v>0.33268804386696865</v>
      </c>
      <c r="C4" s="1">
        <v>0.3391948447812077</v>
      </c>
      <c r="D4" s="1">
        <v>0.36603537581210382</v>
      </c>
    </row>
    <row r="7" spans="1:4" x14ac:dyDescent="0.25">
      <c r="B7" s="1"/>
      <c r="C7" s="1"/>
      <c r="D7" s="1"/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6"/>
      <c r="C10" s="6"/>
      <c r="D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4BE1-4F6F-41CC-BAEE-5E739B7C8FCE}">
  <dimension ref="A1:D10"/>
  <sheetViews>
    <sheetView workbookViewId="0">
      <selection activeCell="F32" sqref="F32"/>
    </sheetView>
  </sheetViews>
  <sheetFormatPr baseColWidth="10" defaultRowHeight="15" x14ac:dyDescent="0.25"/>
  <sheetData>
    <row r="1" spans="1:4" x14ac:dyDescent="0.25">
      <c r="B1" t="s">
        <v>1</v>
      </c>
      <c r="C1" t="s">
        <v>7</v>
      </c>
      <c r="D1" t="s">
        <v>8</v>
      </c>
    </row>
    <row r="2" spans="1:4" x14ac:dyDescent="0.25">
      <c r="A2" t="s">
        <v>3</v>
      </c>
      <c r="B2" s="1">
        <v>0.26705260852904145</v>
      </c>
      <c r="C2" s="1">
        <v>0.24823731515043512</v>
      </c>
      <c r="D2" s="1">
        <v>0.24114275340054059</v>
      </c>
    </row>
    <row r="3" spans="1:4" x14ac:dyDescent="0.25">
      <c r="A3" t="s">
        <v>6</v>
      </c>
      <c r="B3" s="1">
        <v>0.4391183555044616</v>
      </c>
      <c r="C3" s="1">
        <v>0.41256784006835717</v>
      </c>
      <c r="D3" s="1">
        <v>0.39282187078735553</v>
      </c>
    </row>
    <row r="4" spans="1:4" x14ac:dyDescent="0.25">
      <c r="A4" t="s">
        <v>4</v>
      </c>
      <c r="B4" s="1">
        <v>0.29382903596649695</v>
      </c>
      <c r="C4" s="1">
        <v>0.3391948447812077</v>
      </c>
      <c r="D4" s="1">
        <v>0.36603537581210382</v>
      </c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c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H c r r K w A A A D 3 A A A A E g A A A E N v b m Z p Z y 9 Q Y W N r Y W d l L n h t b I S P v Q 6 C M B z E d x P f g X S n X y Y O p J T B V d T E x L h W a K A R / j W 0 C O / m 4 C P 5 C k I U d X O 8 u 1 9 y d 4 / b X S R 9 X Q V X 3 T h j I U Y M U x Q 4 r y B X l Q U d I 7 A o k f O Z 2 K n s r A o d D D S 4 q H d 5 j E r v L x E h X d f h b o F t U x B O K S P H d L 3 P S l 0 r 9 I H N f z g 0 M N Z m G k l x e K 2 R H D P G 8 J J y T A W Z T J E a + A J 8 G D y m P 6 Z Y t Z V v G y 3 h F G 6 2 g k x S k P c H + Q Q A A P / / A w B Q S w M E F A A C A A g A A A A h A G d 7 U n L H B A A A u B s A A B M A A A B G b 3 J t d W x h c y 9 T Z W N 0 a W 9 u M S 5 t 7 F j d b t p I F L 6 P 1 H c Y O T e g 9 Q I G 8 t d V L q K 2 S a N U 2 2 q h y Q V C q y E c Y O p h T G c G 0 i j K e / Q F 8 g 6 5 5 8 X 2 2 A Z s 8 J j Y b q L d l Z I b o v G c O d / 5 z u + M g m v N P E F a 4 a / z x 8 6 O G l E J f X L Z J s e E g 3 6 z Q / D v g v E + 4 M K H H 9 f A K 1 e e d H u e 5 5 a u o F d 5 5 w k N Q q u S N d J 6 o t 5 W q z c 3 N x W l e h X h V Z W m u k e F W 1 X f q 0 6 t d n B w d F C z y j Y R U 8 5 t o u U U y n a o 4 Q t I 5 Q m Q f 7 d G A B p V B S r v O u c a x s f W 8 q t l X z D R P 7 a C T V b 3 v v O e a t p d H L F r n X p y I G E 8 B g T r z V D G l W y g U Q z P a 9 M e h 8 o X 6 Y 0 9 D R + B 9 v F z a V 2 r T T q L 7 y e c t 6 4 p p 1 I d + y C 7 5 Z W K D 6 I v E Z + + n U B 0 a l t S o Q a e H L / z + H Q s 2 v h R l b b A s e / u r N p R s 3 7 0 d m U 3 c f b J / E E S b x h s t Q l o 3 E k k D N E v N v G J Z E o z 1 5 1 R y W g P k L 7 F d s F m 8 w f L D i A R D T / 0 v U 3 u r B B J f b l O x W 1 s u W F e b p q X 9 8 z L + + b l A / P y o X n 5 y L z s 1 O L r 9 x H 9 8 5 8 + j x q I 9 B 1 I B t 9 A C o y E l S d a L p u U 1 r 1 k N 8 p P B o i T G i G p K n M G i 1 M 4 W p w g X B a 8 J P z 8 V f e p E E w M V R A H h B H K f X D n Q u 8 3 K / 7 Z w b Y z O R V C u R 6 H Z b h s b L h k a B w M 5 w 8 g U P + 2 n a d 0 u O 3 z V 1 x H 8 E y D V r / 7 8 T m a P 8 Y E b O J 6 U h c Q 4 1 Q M D W L e Z D J k W h P g H J 2 D P I A g A 6 w u g / m j 1 G S 6 Z C c p W S z + T v H Y K B Z 6 M P J 4 P x Z + p w y / / l n a 8 L x d j 4 X g S b / P 1 D e s u Y o i b C Z E J I 2 f Q v W l N E U 2 W c n j / 0 C v R 6 S z 4 d o u + Y 1 0 s t L S j d M S Y b z w u C f 8 o o T B S M Q t E E F n M Z x / g a B j C K H 6 k Z s 0 y Y / Y G N B Y + F l x N h O C j p k M M x 4 T G W l h H L C y F r l 5 T H d y 2 O 4 k j F / H h K E 9 W O D Y z k U 9 B x e O k Y z d j F k V k L O b M X P z 8 F b P w V s 9 w d v H + e M t E h d L 4 r V M D O o w E u o u N M d 1 j b G A R r p S s N n x I h A l f k x H m 3 F O h x r T T / s p p J e 6 U l I 2 g Q i P P b 3 l L i w 9 w g a k j Y W 7 0 t J U a n X F 9 K j U W e h F W q 3 G Y c 2 x y k S P M F m t S 1 B 6 g E l v Y Q 4 r y C B a L y 7 a K C 7 a L C 6 6 V 1 j U S a X J a g O H M Z W u F X k R i 8 9 k A n J Z T C P n n U l v 6 k 8 L q W 4 O 2 l 3 g Q L 8 3 x L v o q s 8 G f v 2 E o 1 m l N R 2 X Y s U Y x 4 C w g 4 j p u A c y b L J n r T T B 1 C J h O i e R G W m n J j a a T j s 3 y x o n i 5 g 8 c o Y k L g + K Z c 1 7 N s v S 4 T b d 4 l e w W R 9 4 2 K 0 3 e 9 t C P a m S T o C 3 u 2 b H E 3 W o k V 6 H k m C D M h Q B s U 7 Q I Z w M z R 0 s I Z 6 n g z W M N q + C p K C x z R z G O i n W z o J o D I N x u 7 1 5 u l T T a G 9 K M B e 0 f i + H 9 f U U 6 0 d b G 0 9 s t K s / O d S n Y A z 0 b s a V 7 V 8 G r / E u T Y c Q z a k G h 2 z b m M S e 3 H 1 f f r P D h N G e 6 A H g s + L e y z w B H B 6 8 4 B N A p g v i x r W / W S 7 + g v B L 9 8 O s t 4 n 0 h w T n + S 4 W Z / F I f J a r h T F r s 8 7 8 h k v F x i h d b O j P B q q e E Z R j H l R f e g I 3 G p F j I j Z O 3 4 Z H g m 3 P A o m H g M x X / 8 y X / T z X + 5 R Z P l 7 p k g R F 5 e 4 T R Q P 1 C x W 8 w 9 e C 9 8 y v p 6 / P Y f / X 5 7 D / e M 8 y v W 0 8 X 8 s i 6 1 h / + b X q X + x b Y S v K 2 L f C J m e 2 4 b V t 5 W 9 b / w A A A P / / A w B Q S w E C L Q A U A A Y A C A A A A C E A K t 2 q Q N I A A A A 3 A Q A A E w A A A A A A A A A A A A A A A A A A A A A A W 0 N v b n R l b n R f V H l w Z X N d L n h t b F B L A Q I t A B Q A A g A I A A A A I Q B c d y u s r A A A A P c A A A A S A A A A A A A A A A A A A A A A A A s D A A B D b 2 5 m a W c v U G F j a 2 F n Z S 5 4 b W x Q S w E C L Q A U A A I A C A A A A C E A Z 3 t S c s c E A A C 4 G w A A E w A A A A A A A A A A A A A A A A D n A w A A R m 9 y b X V s Y X M v U 2 V j d G l v b j E u b V B L B Q Y A A A A A A w A D A M I A A A D f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j M A A A A A A A A M M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Z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1 Q x M T o 1 N z o x O S 4 4 N z E y N T E 4 W i I v P j x F b n R y e S B U e X B l P S J G a W x s Q 2 9 s d W 1 u V H l w Z X M i I F Z h b H V l P S J z Q U F V R k J R V U V C Q V E 9 I i 8 + P E V u d H J 5 I F R 5 c G U 9 I k Z p b G x D b 2 x 1 b W 5 O Y W 1 l c y I g V m F s d W U 9 I n N b J n F 1 b 3 Q 7 R n l s a 2 U m c X V v d D s s J n F 1 b 3 Q 7 R 3 J 1 b m 5 z a 2 9 s Z S B p I G F s d C Z x d W 9 0 O y w m c X V v d D t W R 1 M g a S B h b H Q m c X V v d D s s J n F 1 b 3 Q 7 S M O 4 e W V y Z S B 1 d G R h b m 5 p b m c g a S B h b H Q m c X V v d D s s J n F 1 b 3 Q 7 S S B h b H Q m c X V v d D s s J n F 1 b 3 Q 7 Q W 5 k Z W w g Z 3 J 1 b m 5 z a 2 9 s Z S Z x d W 9 0 O y w m c X V v d D t B b m R l b C B 2 a W R l c m X D p W V u Z G U m c X V v d D s s J n F 1 b 3 Q 7 Q W 5 k Z W w g a M O 4 e W V y Z S B 1 d G R h b m 5 p b m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5 l c i 9 B d X R v U m V t b 3 Z l Z E N v b H V t b n M x L n t G e W x r Z S w w f S Z x d W 9 0 O y w m c X V v d D t T Z W N 0 a W 9 u M S 9 Q Z X J z b 2 5 l c i 9 B d X R v U m V t b 3 Z l Z E N v b H V t b n M x L n t H c n V u b n N r b 2 x l I G k g Y W x 0 L D F 9 J n F 1 b 3 Q 7 L C Z x d W 9 0 O 1 N l Y 3 R p b 2 4 x L 1 B l c n N v b m V y L 0 F 1 d G 9 S Z W 1 v d m V k Q 2 9 s d W 1 u c z E u e 1 Z H U y B p I G F s d C w y f S Z x d W 9 0 O y w m c X V v d D t T Z W N 0 a W 9 u M S 9 Q Z X J z b 2 5 l c i 9 B d X R v U m V t b 3 Z l Z E N v b H V t b n M x L n t I w 7 h 5 Z X J l I H V 0 Z G F u b m l u Z y B p I G F s d C w z f S Z x d W 9 0 O y w m c X V v d D t T Z W N 0 a W 9 u M S 9 Q Z X J z b 2 5 l c i 9 B d X R v U m V t b 3 Z l Z E N v b H V t b n M x L n t J I G F s d C w 0 f S Z x d W 9 0 O y w m c X V v d D t T Z W N 0 a W 9 u M S 9 Q Z X J z b 2 5 l c i 9 B d X R v U m V t b 3 Z l Z E N v b H V t b n M x L n t B b m R l b C B n c n V u b n N r b 2 x l L D V 9 J n F 1 b 3 Q 7 L C Z x d W 9 0 O 1 N l Y 3 R p b 2 4 x L 1 B l c n N v b m V y L 0 F 1 d G 9 S Z W 1 v d m V k Q 2 9 s d W 1 u c z E u e 0 F u Z G V s I H Z p Z G V y Z c O l Z W 5 k Z S w 2 f S Z x d W 9 0 O y w m c X V v d D t T Z W N 0 a W 9 u M S 9 Q Z X J z b 2 5 l c i 9 B d X R v U m V t b 3 Z l Z E N v b H V t b n M x L n t B b m R l b C B o w 7 h 5 Z X J l I H V 0 Z G F u b m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Z X J z b 2 5 l c i 9 B d X R v U m V t b 3 Z l Z E N v b H V t b n M x L n t G e W x r Z S w w f S Z x d W 9 0 O y w m c X V v d D t T Z W N 0 a W 9 u M S 9 Q Z X J z b 2 5 l c i 9 B d X R v U m V t b 3 Z l Z E N v b H V t b n M x L n t H c n V u b n N r b 2 x l I G k g Y W x 0 L D F 9 J n F 1 b 3 Q 7 L C Z x d W 9 0 O 1 N l Y 3 R p b 2 4 x L 1 B l c n N v b m V y L 0 F 1 d G 9 S Z W 1 v d m V k Q 2 9 s d W 1 u c z E u e 1 Z H U y B p I G F s d C w y f S Z x d W 9 0 O y w m c X V v d D t T Z W N 0 a W 9 u M S 9 Q Z X J z b 2 5 l c i 9 B d X R v U m V t b 3 Z l Z E N v b H V t b n M x L n t I w 7 h 5 Z X J l I H V 0 Z G F u b m l u Z y B p I G F s d C w z f S Z x d W 9 0 O y w m c X V v d D t T Z W N 0 a W 9 u M S 9 Q Z X J z b 2 5 l c i 9 B d X R v U m V t b 3 Z l Z E N v b H V t b n M x L n t J I G F s d C w 0 f S Z x d W 9 0 O y w m c X V v d D t T Z W N 0 a W 9 u M S 9 Q Z X J z b 2 5 l c i 9 B d X R v U m V t b 3 Z l Z E N v b H V t b n M x L n t B b m R l b C B n c n V u b n N r b 2 x l L D V 9 J n F 1 b 3 Q 7 L C Z x d W 9 0 O 1 N l Y 3 R p b 2 4 x L 1 B l c n N v b m V y L 0 F 1 d G 9 S Z W 1 v d m V k Q 2 9 s d W 1 u c z E u e 0 F u Z G V s I H Z p Z G V y Z c O l Z W 5 k Z S w 2 f S Z x d W 9 0 O y w m c X V v d D t T Z W N 0 a W 9 u M S 9 Q Z X J z b 2 5 l c i 9 B d X R v U m V t b 3 Z l Z E N v b H V t b n M x L n t B b m R l b C B o w 7 h 5 Z X J l I H V 0 Z G F u b m l u Z y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c 2 p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3 N s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d U M T I 6 M j E 6 M j c u N T A 3 O D U x N l o i L z 4 8 R W 5 0 c n k g V H l w Z T 0 i R m l s b E N v b H V t b l R 5 c G V z I i B W Y W x 1 Z T 0 i c 0 F B Q U Z C U V U 9 I i 8 + P E V u d H J 5 I F R 5 c G U 9 I k Z p b G x D b 2 x 1 b W 5 O Y W 1 l c y I g V m F s d W U 9 I n N b J n F 1 b 3 Q 7 Q 2 9 s d W 1 u M S Z x d W 9 0 O y w m c X V v d D t V d G R h b m 5 p b m d z b m l 2 w 6 U g a S B h b H Q m c X V v d D s s J n F 1 b 3 Q 7 R 3 J 1 b m 5 z a 2 9 s Z S Z x d W 9 0 O y w m c X V v d D t W a W R l c m V n w 6 V l b m R l J n F 1 b 3 Q 7 L C Z x d W 9 0 O 0 j D u H l l c m U g d X R k Y W 5 u a W 5 n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N 2 U 0 Z D R i M S 0 x Z G R k L T Q 0 Z T c t Y j U y M i 0 5 M j k x N z R h N z E 0 N z Q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N s b y 9 B d X R v U m V t b 3 Z l Z E N v b H V t b n M x L n t D b 2 x 1 b W 4 x L D B 9 J n F 1 b 3 Q 7 L C Z x d W 9 0 O 1 N l Y 3 R p b 2 4 x L 0 9 z b G 8 v Q X V 0 b 1 J l b W 9 2 Z W R D b 2 x 1 b W 5 z M S 5 7 V X R k Y W 5 u a W 5 n c 2 5 p d s O l I G k g Y W x 0 L D F 9 J n F 1 b 3 Q 7 L C Z x d W 9 0 O 1 N l Y 3 R p b 2 4 x L 0 9 z b G 8 v Q X V 0 b 1 J l b W 9 2 Z W R D b 2 x 1 b W 5 z M S 5 7 R 3 J 1 b m 5 z a 2 9 s Z S w y f S Z x d W 9 0 O y w m c X V v d D t T Z W N 0 a W 9 u M S 9 P c 2 x v L 0 F 1 d G 9 S Z W 1 v d m V k Q 2 9 s d W 1 u c z E u e 1 Z p Z G V y Z W f D p W V u Z G U s M 3 0 m c X V v d D s s J n F 1 b 3 Q 7 U 2 V j d G l v b j E v T 3 N s b y 9 B d X R v U m V t b 3 Z l Z E N v b H V t b n M x L n t I w 7 h 5 Z X J l I H V 0 Z G F u b m l u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c 2 x v L 0 F 1 d G 9 S Z W 1 v d m V k Q 2 9 s d W 1 u c z E u e 0 N v b H V t b j E s M H 0 m c X V v d D s s J n F 1 b 3 Q 7 U 2 V j d G l v b j E v T 3 N s b y 9 B d X R v U m V t b 3 Z l Z E N v b H V t b n M x L n t V d G R h b m 5 p b m d z b m l 2 w 6 U g a S B h b H Q s M X 0 m c X V v d D s s J n F 1 b 3 Q 7 U 2 V j d G l v b j E v T 3 N s b y 9 B d X R v U m V t b 3 Z l Z E N v b H V t b n M x L n t H c n V u b n N r b 2 x l L D J 9 J n F 1 b 3 Q 7 L C Z x d W 9 0 O 1 N l Y 3 R p b 2 4 x L 0 9 z b G 8 v Q X V 0 b 1 J l b W 9 2 Z W R D b 2 x 1 b W 5 z M S 5 7 V m l k Z X J l Z 8 O l Z W 5 k Z S w z f S Z x d W 9 0 O y w m c X V v d D t T Z W N 0 a W 9 u M S 9 P c 2 x v L 0 F 1 d G 9 S Z W 1 v d m V k Q 2 9 s d W 1 u c z E u e 0 j D u H l l c m U g d X R k Y W 5 u a W 5 n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z a m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W 5 k Z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3 V D E y O j I x O j I 3 L j U z M T c 4 O T J a I i 8 + P E V u d H J 5 I F R 5 c G U 9 I k Z p b G x D b 2 x 1 b W 5 U e X B l c y I g V m F s d W U 9 I n N C Z 0 1 E Q X d N P S I v P j x F b n R y e S B U e X B l P S J G a W x s Q 2 9 s d W 1 u T m F t Z X M i I F Z h b H V l P S J z W y Z x d W 9 0 O 0 N v b H V t b j E m c X V v d D s s J n F 1 b 3 Q 7 V X R k Y W 5 u a W 5 n c 2 5 p d s O l I G k g Y W x 0 J n F 1 b 3 Q 7 L C Z x d W 9 0 O 0 d y d W 5 u c 2 t v b G U m c X V v d D s s J n F 1 b 3 Q 7 V m l k Z X J l Z 8 O l Z W 5 k Z S B z a 2 9 s Z S Z x d W 9 0 O y w m c X V v d D t I w 7 h 5 Z X J l I H V 0 Z G F u b m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b m R l d C 9 B d X R v U m V t b 3 Z l Z E N v b H V t b n M x L n t D b 2 x 1 b W 4 x L D B 9 J n F 1 b 3 Q 7 L C Z x d W 9 0 O 1 N l Y 3 R p b 2 4 x L 0 x h b m R l d C 9 B d X R v U m V t b 3 Z l Z E N v b H V t b n M x L n t V d G R h b m 5 p b m d z b m l 2 w 6 U g a S B h b H Q s M X 0 m c X V v d D s s J n F 1 b 3 Q 7 U 2 V j d G l v b j E v T G F u Z G V 0 L 0 F 1 d G 9 S Z W 1 v d m V k Q 2 9 s d W 1 u c z E u e 0 d y d W 5 u c 2 t v b G U s M n 0 m c X V v d D s s J n F 1 b 3 Q 7 U 2 V j d G l v b j E v T G F u Z G V 0 L 0 F 1 d G 9 S Z W 1 v d m V k Q 2 9 s d W 1 u c z E u e 1 Z p Z G V y Z W f D p W V u Z G U g c 2 t v b G U s M 3 0 m c X V v d D s s J n F 1 b 3 Q 7 U 2 V j d G l v b j E v T G F u Z G V 0 L 0 F 1 d G 9 S Z W 1 v d m V k Q 2 9 s d W 1 u c z E u e 0 j D u H l l c m U g d X R k Y W 5 u a W 5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h b m R l d C 9 B d X R v U m V t b 3 Z l Z E N v b H V t b n M x L n t D b 2 x 1 b W 4 x L D B 9 J n F 1 b 3 Q 7 L C Z x d W 9 0 O 1 N l Y 3 R p b 2 4 x L 0 x h b m R l d C 9 B d X R v U m V t b 3 Z l Z E N v b H V t b n M x L n t V d G R h b m 5 p b m d z b m l 2 w 6 U g a S B h b H Q s M X 0 m c X V v d D s s J n F 1 b 3 Q 7 U 2 V j d G l v b j E v T G F u Z G V 0 L 0 F 1 d G 9 S Z W 1 v d m V k Q 2 9 s d W 1 u c z E u e 0 d y d W 5 u c 2 t v b G U s M n 0 m c X V v d D s s J n F 1 b 3 Q 7 U 2 V j d G l v b j E v T G F u Z G V 0 L 0 F 1 d G 9 S Z W 1 v d m V k Q 2 9 s d W 1 u c z E u e 1 Z p Z G V y Z W f D p W V u Z G U g c 2 t v b G U s M 3 0 m c X V v d D s s J n F 1 b 3 Q 7 U 2 V j d G l v b j E v T G F u Z G V 0 L 0 F 1 d G 9 S Z W 1 v d m V k Q 2 9 s d W 1 u c z E u e 0 j D u H l l c m U g d X R k Y W 5 u a W 5 n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z a m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V C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U G V y c 2 9 u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Z v c m Z y Z W 1 t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V C 9 F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V C 8 l Q z M l O T h 2 Z X J z d G U l M j B y Y W R l c i U y M G Z q Z X J u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Z v c m Z y Z W 1 t Z W R l J T I w b 3 Z l c n N r c m l m d G V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W 5 k c m V 0 J T I w d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Y l Q z M l Q j h y c 3 R l J T I w c m F k Z X I l M j B i Z W h v b G R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V C 9 B Z G R p c 2 p v b i U y M H N h d H Q l M j B p b m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t v b G 9 u b m V y J T I w b W V k J T I w b n l l J T I w b m F 2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Q W R k a X N q b 2 4 l M j B z Y X R 0 J T I w a W 5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Q W R k a X N q b 2 4 l M j B z Y X R 0 J T I w a W 5 u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m p l c m 5 l Z G U l M j B r b 2 x v b m 5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V G l s b G F n d C U y M G J l d G l u Z 2 V 0 J T I w a 2 9 s b 2 5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3 J 1 c H B l c n R l J T I w c m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R p d m l z a m 9 u J T I w c 2 F 0 d C U y M G l u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G l 2 a X N q b 2 4 l M j B z Y X R 0 J T I w a W 5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G l 2 a X N q b 2 4 l M j B z Y X R 0 J T I w a W 5 u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W 5 k c m V 0 J T I w d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z b G 8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z b G 8 v U G V y c 2 9 u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z b G 8 v J U M z J T k 4 d m V y c 3 R l J T I w c m F k Z X I l M j B m a m V y b m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2 x v L 0 Z v c m Z y Z W 1 t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2 x v L 0 Y l Q z M l Q j h y c 3 R l J T I w c m F k Z X I l M j B i Z W h v b G R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2 x v L 0 F k Z G l z a m 9 u J T I w c 2 F 0 d C U y M G l u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3 N s b y 9 B Z G R p c 2 p v b i U y M H N h d H Q l M j B p b m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2 x v L 0 F k Z G l z a m 9 u J T I w c 2 F 0 d C U y M G l u b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z b G 8 v R m p l c m 5 l Z G U l M j B r b 2 x v b m 5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u Z G V 0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5 k Z X Q v U G V y c 2 9 u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b m R l d C 8 l Q z M l O T h 2 Z X J z d G U l M j B y Y W R l c i U y M G Z q Z X J u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b m R l d C 9 G b 3 J m c m V t b W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u Z G V 0 L 0 V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b m R l d C 9 G J U M z J U I 4 c n N 0 Z S U y M H J h Z G V y J T I w Y m V o b 2 x k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u Z G V 0 L 0 F k Z G l z a m 9 u J T I w c 2 F 0 d C U y M G l u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u Z G V 0 L 0 F k Z G l z a m 9 u J T I w c 2 F 0 d C U y M G l u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b m R l d C 9 B Z G R p c 2 p v b i U y M H N h d H Q l M j B p b m 4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5 k Z X Q v R m p l c m 5 l Z G U l M j B r b 2 x v b m 5 l c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3 m o A J u H n 0 u K N d Z g g V f 7 Q w A A A A A C A A A A A A A D Z g A A w A A A A B A A A A C d a + U z w C g k y i 9 W L a k f G I O p A A A A A A S A A A C g A A A A E A A A A A C R u b l s y b v 6 E H r T 4 S x u B O F Q A A A A + 6 t H 1 T b U U n L j 8 D 3 v V h 3 a y v I b 4 W l j t 4 1 r B P X H k t 5 X w Z V L f M S 3 l x B 6 w 4 9 X E + 9 J h H D 7 t P J W g 6 g J N Q K J u J b 9 8 S S o j p K 7 m U x o Y c M B 8 P S g t q Q e E L s U A A A A C c V 4 m 3 z E 1 W 0 x 0 c r 2 M u 1 E R S k 8 y N o = < / D a t a M a s h u p > 
</file>

<file path=customXml/itemProps1.xml><?xml version="1.0" encoding="utf-8"?>
<ds:datastoreItem xmlns:ds="http://schemas.openxmlformats.org/officeDocument/2006/customXml" ds:itemID="{5B0C8198-16A4-4A38-BB42-0448AB8CF6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Data</vt:lpstr>
      <vt:lpstr>Kjønn</vt:lpstr>
      <vt:lpstr>Viz Vestfold</vt:lpstr>
      <vt:lpstr>Viz Telemark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Kjetil Gunnerud Kristoffersen</cp:lastModifiedBy>
  <dcterms:created xsi:type="dcterms:W3CDTF">2023-01-27T09:16:54Z</dcterms:created>
  <dcterms:modified xsi:type="dcterms:W3CDTF">2023-06-30T06:35:28Z</dcterms:modified>
</cp:coreProperties>
</file>