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 Ortega Calderón\Documents\TEC\I S 2023\Metrología científica\Tarea 2\"/>
    </mc:Choice>
  </mc:AlternateContent>
  <xr:revisionPtr revIDLastSave="0" documentId="13_ncr:1_{A7856228-2D48-4B4C-9756-F25560FF775F}" xr6:coauthVersionLast="47" xr6:coauthVersionMax="47" xr10:uidLastSave="{00000000-0000-0000-0000-000000000000}"/>
  <bookViews>
    <workbookView xWindow="-120" yWindow="-120" windowWidth="29040" windowHeight="16440" xr2:uid="{0692351B-FB82-4BF6-8E43-7835B81659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5" i="1" l="1" a="1"/>
  <c r="AE35" i="1" s="1"/>
  <c r="Y35" i="1" a="1"/>
  <c r="Y35" i="1" s="1"/>
  <c r="T35" i="1" a="1"/>
  <c r="T35" i="1" s="1"/>
  <c r="O35" i="1" a="1"/>
  <c r="O35" i="1" s="1"/>
  <c r="I35" i="1" a="1"/>
  <c r="I35" i="1" s="1"/>
  <c r="AB25" i="1" a="1"/>
  <c r="AB25" i="1" s="1"/>
  <c r="V25" i="1" a="1"/>
  <c r="V25" i="1" s="1"/>
  <c r="R25" i="1" a="1"/>
  <c r="R25" i="1" s="1"/>
  <c r="N25" i="1" a="1"/>
  <c r="N25" i="1" s="1"/>
  <c r="H25" i="1" a="1"/>
  <c r="H25" i="1" s="1"/>
  <c r="Z15" i="1" a="1"/>
  <c r="Z15" i="1" s="1"/>
  <c r="T15" i="1" a="1"/>
  <c r="T15" i="1" s="1"/>
  <c r="Q15" i="1" a="1"/>
  <c r="Q15" i="1" s="1"/>
  <c r="N15" i="1" a="1"/>
  <c r="N15" i="1" s="1"/>
  <c r="H15" i="1" a="1"/>
  <c r="H15" i="1" s="1"/>
  <c r="G35" i="1" a="1"/>
  <c r="G35" i="1" s="1"/>
  <c r="F25" i="1" a="1"/>
  <c r="F25" i="1" s="1"/>
  <c r="E35" i="1" a="1"/>
  <c r="E35" i="1" s="1"/>
  <c r="D35" i="1" a="1"/>
  <c r="D35" i="1" s="1"/>
  <c r="C35" i="1" a="1"/>
  <c r="C35" i="1" s="1"/>
  <c r="D25" i="1" a="1"/>
  <c r="D25" i="1" s="1"/>
  <c r="C25" i="1" a="1"/>
  <c r="C25" i="1" s="1"/>
  <c r="E15" i="1" a="1"/>
  <c r="E15" i="1" s="1"/>
  <c r="C15" i="1" a="1"/>
  <c r="C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<sst xmlns="http://schemas.openxmlformats.org/spreadsheetml/2006/main" count="26" uniqueCount="13">
  <si>
    <t>Masa nominal</t>
  </si>
  <si>
    <t>Error de indicación</t>
  </si>
  <si>
    <t>Regresión lineal</t>
  </si>
  <si>
    <t>Regresión cuadrática</t>
  </si>
  <si>
    <t>Regresión cúbica</t>
  </si>
  <si>
    <t>X</t>
  </si>
  <si>
    <t>Y</t>
  </si>
  <si>
    <t>X^T *X</t>
  </si>
  <si>
    <t xml:space="preserve">X^T </t>
  </si>
  <si>
    <t>(X^T*X)^-1</t>
  </si>
  <si>
    <t>(X^T*X)^-1 * X^T</t>
  </si>
  <si>
    <t>(X^T*X)^-1 * X^T * y</t>
  </si>
  <si>
    <t>(X^T*X)^-1 * X^T*y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</si>
</sst>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Hoja1!$B$4:$B$8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Hoja1!$C$4:$C$8</c:f>
              <c:numCache>
                <c:formatCode>General</c:formatCode>
                <c:ptCount val="5"/>
                <c:pt idx="0">
                  <c:v>1E-3</c:v>
                </c:pt>
                <c:pt idx="1">
                  <c:v>5.0000000000000001E-3</c:v>
                </c:pt>
                <c:pt idx="2">
                  <c:v>8.0000000000000002E-3</c:v>
                </c:pt>
                <c:pt idx="3">
                  <c:v>8.0000000000000002E-3</c:v>
                </c:pt>
                <c:pt idx="4">
                  <c:v>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99-44BE-84F1-51A29DF7D3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70511"/>
        <c:axId val="1968486751"/>
      </c:scatterChart>
      <c:valAx>
        <c:axId val="149870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968486751"/>
        <c:crosses val="autoZero"/>
        <c:crossBetween val="midCat"/>
      </c:valAx>
      <c:valAx>
        <c:axId val="196848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49870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7.1855452851002324E-2"/>
                  <c:y val="0.188954248366013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Hoja1!$B$4:$B$8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Hoja1!$C$4:$C$8</c:f>
              <c:numCache>
                <c:formatCode>General</c:formatCode>
                <c:ptCount val="5"/>
                <c:pt idx="0">
                  <c:v>1E-3</c:v>
                </c:pt>
                <c:pt idx="1">
                  <c:v>5.0000000000000001E-3</c:v>
                </c:pt>
                <c:pt idx="2">
                  <c:v>8.0000000000000002E-3</c:v>
                </c:pt>
                <c:pt idx="3">
                  <c:v>8.0000000000000002E-3</c:v>
                </c:pt>
                <c:pt idx="4">
                  <c:v>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F6-4C1D-9EA3-3CDFF44B4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70511"/>
        <c:axId val="1968486751"/>
      </c:scatterChart>
      <c:valAx>
        <c:axId val="149870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968486751"/>
        <c:crosses val="autoZero"/>
        <c:crossBetween val="midCat"/>
      </c:valAx>
      <c:valAx>
        <c:axId val="196848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49870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0.14959473544067861"/>
                  <c:y val="0.345816993464052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419"/>
                </a:p>
              </c:txPr>
            </c:trendlineLbl>
          </c:trendline>
          <c:xVal>
            <c:numRef>
              <c:f>Hoja1!$B$4:$B$8</c:f>
              <c:numCache>
                <c:formatCode>General</c:formatCode>
                <c:ptCount val="5"/>
                <c:pt idx="0">
                  <c:v>5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</c:numCache>
            </c:numRef>
          </c:xVal>
          <c:yVal>
            <c:numRef>
              <c:f>Hoja1!$C$4:$C$8</c:f>
              <c:numCache>
                <c:formatCode>General</c:formatCode>
                <c:ptCount val="5"/>
                <c:pt idx="0">
                  <c:v>1E-3</c:v>
                </c:pt>
                <c:pt idx="1">
                  <c:v>5.0000000000000001E-3</c:v>
                </c:pt>
                <c:pt idx="2">
                  <c:v>8.0000000000000002E-3</c:v>
                </c:pt>
                <c:pt idx="3">
                  <c:v>8.0000000000000002E-3</c:v>
                </c:pt>
                <c:pt idx="4">
                  <c:v>8.9999999999999993E-3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72-4367-8B21-74878E62E6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70511"/>
        <c:axId val="1968486751"/>
      </c:scatterChart>
      <c:valAx>
        <c:axId val="149870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968486751"/>
        <c:crosses val="autoZero"/>
        <c:crossBetween val="midCat"/>
      </c:valAx>
      <c:valAx>
        <c:axId val="196848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49870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542924</xdr:colOff>
      <xdr:row>8</xdr:row>
      <xdr:rowOff>180975</xdr:rowOff>
    </xdr:from>
    <xdr:to>
      <xdr:col>32</xdr:col>
      <xdr:colOff>19049</xdr:colOff>
      <xdr:row>19</xdr:row>
      <xdr:rowOff>28575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D1C0A8D-FC3F-2CE3-EBB0-75C0F31DAF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600075</xdr:colOff>
      <xdr:row>21</xdr:row>
      <xdr:rowOff>28575</xdr:rowOff>
    </xdr:from>
    <xdr:to>
      <xdr:col>34</xdr:col>
      <xdr:colOff>76200</xdr:colOff>
      <xdr:row>31</xdr:row>
      <xdr:rowOff>66675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50AFD2E-C7AE-4E43-9911-3D55915C98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323850</xdr:colOff>
      <xdr:row>32</xdr:row>
      <xdr:rowOff>161925</xdr:rowOff>
    </xdr:from>
    <xdr:to>
      <xdr:col>36</xdr:col>
      <xdr:colOff>561975</xdr:colOff>
      <xdr:row>43</xdr:row>
      <xdr:rowOff>9525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921C5082-83EF-4BD1-BAC2-55FD51DFDA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E8A42-0EBF-4834-A3A5-4D37E2FBB4E2}">
  <dimension ref="B3:AE39"/>
  <sheetViews>
    <sheetView tabSelected="1" topLeftCell="H34" zoomScale="110" zoomScaleNormal="110" workbookViewId="0">
      <selection activeCell="Y35" sqref="Y35"/>
    </sheetView>
  </sheetViews>
  <sheetFormatPr baseColWidth="10" defaultRowHeight="15" x14ac:dyDescent="0.25"/>
  <cols>
    <col min="14" max="14" width="11.85546875" bestFit="1" customWidth="1"/>
  </cols>
  <sheetData>
    <row r="3" spans="2:26" x14ac:dyDescent="0.25">
      <c r="B3" t="s">
        <v>0</v>
      </c>
      <c r="C3" t="s">
        <v>1</v>
      </c>
    </row>
    <row r="4" spans="2:26" x14ac:dyDescent="0.25">
      <c r="B4">
        <v>5</v>
      </c>
      <c r="C4">
        <v>1E-3</v>
      </c>
    </row>
    <row r="5" spans="2:26" x14ac:dyDescent="0.25">
      <c r="B5">
        <v>25</v>
      </c>
      <c r="C5">
        <v>5.0000000000000001E-3</v>
      </c>
    </row>
    <row r="6" spans="2:26" x14ac:dyDescent="0.25">
      <c r="B6">
        <v>50</v>
      </c>
      <c r="C6">
        <v>8.0000000000000002E-3</v>
      </c>
    </row>
    <row r="7" spans="2:26" x14ac:dyDescent="0.25">
      <c r="B7">
        <v>75</v>
      </c>
      <c r="C7">
        <v>8.0000000000000002E-3</v>
      </c>
    </row>
    <row r="8" spans="2:26" x14ac:dyDescent="0.25">
      <c r="B8">
        <v>100</v>
      </c>
      <c r="C8">
        <v>8.9999999999999993E-3</v>
      </c>
    </row>
    <row r="12" spans="2:26" x14ac:dyDescent="0.25">
      <c r="B12" t="s">
        <v>2</v>
      </c>
    </row>
    <row r="14" spans="2:26" x14ac:dyDescent="0.25">
      <c r="B14" s="1" t="s">
        <v>5</v>
      </c>
      <c r="C14" s="1"/>
      <c r="E14" t="s">
        <v>6</v>
      </c>
      <c r="H14" t="s">
        <v>8</v>
      </c>
      <c r="N14" t="s">
        <v>7</v>
      </c>
      <c r="Q14" t="s">
        <v>9</v>
      </c>
      <c r="T14" t="s">
        <v>10</v>
      </c>
      <c r="Z14" t="s">
        <v>11</v>
      </c>
    </row>
    <row r="15" spans="2:26" x14ac:dyDescent="0.25">
      <c r="B15">
        <v>1</v>
      </c>
      <c r="C15" cm="1">
        <f t="array" ref="C15:C19">B4:B8</f>
        <v>5</v>
      </c>
      <c r="E15" cm="1">
        <f t="array" ref="E15:E19">C4:C8</f>
        <v>1E-3</v>
      </c>
      <c r="H15" cm="1">
        <f t="array" ref="H15:L16">TRANSPOSE(B15:C19)</f>
        <v>1</v>
      </c>
      <c r="I15">
        <v>1</v>
      </c>
      <c r="J15">
        <v>1</v>
      </c>
      <c r="K15">
        <v>1</v>
      </c>
      <c r="L15">
        <v>1</v>
      </c>
      <c r="N15" cm="1">
        <f t="array" ref="N15:O16">MMULT(_xlfn.ANCHORARRAY(H15),B15:C19)</f>
        <v>5</v>
      </c>
      <c r="O15">
        <v>255</v>
      </c>
      <c r="Q15" cm="1">
        <f t="array" ref="Q15:R16">MINVERSE(_xlfn.ANCHORARRAY(N15))</f>
        <v>0.65077989601386488</v>
      </c>
      <c r="R15">
        <v>-8.838821490467939E-3</v>
      </c>
      <c r="T15" cm="1">
        <f t="array" ref="T15:X16">MMULT(_xlfn.ANCHORARRAY(Q15),_xlfn.ANCHORARRAY(H15))</f>
        <v>0.60658578856152523</v>
      </c>
      <c r="U15">
        <v>0.42980935875216641</v>
      </c>
      <c r="V15">
        <v>0.20883882149046795</v>
      </c>
      <c r="W15">
        <v>-1.2131715771230511E-2</v>
      </c>
      <c r="X15">
        <v>-0.23310225303292897</v>
      </c>
      <c r="Z15" cm="1">
        <f t="array" ref="Z15:Z16">MMULT(_xlfn.ANCHORARRAY(T15),_xlfn.ANCHORARRAY(E15))</f>
        <v>2.2313691507798964E-3</v>
      </c>
    </row>
    <row r="16" spans="2:26" x14ac:dyDescent="0.25">
      <c r="B16">
        <v>1</v>
      </c>
      <c r="C16">
        <v>25</v>
      </c>
      <c r="E16">
        <v>5.0000000000000001E-3</v>
      </c>
      <c r="H16">
        <v>5</v>
      </c>
      <c r="I16">
        <v>25</v>
      </c>
      <c r="J16">
        <v>50</v>
      </c>
      <c r="K16">
        <v>75</v>
      </c>
      <c r="L16">
        <v>100</v>
      </c>
      <c r="N16">
        <v>255</v>
      </c>
      <c r="O16">
        <v>18775</v>
      </c>
      <c r="Q16">
        <v>-8.838821490467939E-3</v>
      </c>
      <c r="R16">
        <v>1.733102253032929E-4</v>
      </c>
      <c r="T16">
        <v>-7.9722703639514749E-3</v>
      </c>
      <c r="U16">
        <v>-4.5060658578856168E-3</v>
      </c>
      <c r="V16">
        <v>-1.7331022530329455E-4</v>
      </c>
      <c r="W16">
        <v>4.1594454072790294E-3</v>
      </c>
      <c r="X16">
        <v>8.4922010398613499E-3</v>
      </c>
      <c r="Z16">
        <v>7.7816291161178475E-5</v>
      </c>
    </row>
    <row r="17" spans="2:28" x14ac:dyDescent="0.25">
      <c r="B17">
        <v>1</v>
      </c>
      <c r="C17">
        <v>50</v>
      </c>
      <c r="E17">
        <v>8.0000000000000002E-3</v>
      </c>
    </row>
    <row r="18" spans="2:28" x14ac:dyDescent="0.25">
      <c r="B18">
        <v>1</v>
      </c>
      <c r="C18">
        <v>75</v>
      </c>
      <c r="E18">
        <v>8.0000000000000002E-3</v>
      </c>
    </row>
    <row r="19" spans="2:28" x14ac:dyDescent="0.25">
      <c r="B19">
        <v>1</v>
      </c>
      <c r="C19">
        <v>100</v>
      </c>
      <c r="E19">
        <v>8.9999999999999993E-3</v>
      </c>
    </row>
    <row r="22" spans="2:28" x14ac:dyDescent="0.25">
      <c r="B22" t="s">
        <v>3</v>
      </c>
    </row>
    <row r="24" spans="2:28" x14ac:dyDescent="0.25">
      <c r="B24" s="1" t="s">
        <v>5</v>
      </c>
      <c r="C24" s="1"/>
      <c r="D24" s="1"/>
      <c r="F24" t="s">
        <v>6</v>
      </c>
      <c r="H24" t="s">
        <v>8</v>
      </c>
      <c r="N24" t="s">
        <v>7</v>
      </c>
      <c r="R24" t="s">
        <v>9</v>
      </c>
      <c r="V24" t="s">
        <v>10</v>
      </c>
      <c r="AB24" t="s">
        <v>11</v>
      </c>
    </row>
    <row r="25" spans="2:28" x14ac:dyDescent="0.25">
      <c r="B25">
        <v>1</v>
      </c>
      <c r="C25" cm="1">
        <f t="array" ref="C25:C29">B4:B8</f>
        <v>5</v>
      </c>
      <c r="D25" cm="1">
        <f t="array" ref="D25:D29">B4:B8^2</f>
        <v>25</v>
      </c>
      <c r="F25" cm="1">
        <f t="array" ref="F25:F29">C4:C8</f>
        <v>1E-3</v>
      </c>
      <c r="H25" cm="1">
        <f t="array" ref="H25:L27">TRANSPOSE(B25:D29)</f>
        <v>1</v>
      </c>
      <c r="I25">
        <v>1</v>
      </c>
      <c r="J25">
        <v>1</v>
      </c>
      <c r="K25">
        <v>1</v>
      </c>
      <c r="L25">
        <v>1</v>
      </c>
      <c r="N25" cm="1">
        <f t="array" ref="N25:P27">MMULT(_xlfn.ANCHORARRAY(H25),B25:D29)</f>
        <v>5</v>
      </c>
      <c r="O25">
        <v>255</v>
      </c>
      <c r="P25">
        <v>18775</v>
      </c>
      <c r="R25" cm="1">
        <f t="array" ref="R25:T27">MINVERSE(_xlfn.ANCHORARRAY(N25))</f>
        <v>1.2378060234174448</v>
      </c>
      <c r="S25">
        <v>-4.7474798071504655E-2</v>
      </c>
      <c r="T25">
        <v>3.6841775718489823E-4</v>
      </c>
      <c r="V25" cm="1">
        <f t="array" ref="V25:Z27">MMULT(_xlfn.ANCHORARRAY(R25),_xlfn.ANCHORARRAY(H25))</f>
        <v>1.009642476989544</v>
      </c>
      <c r="W25">
        <v>0.28119716987038978</v>
      </c>
      <c r="X25">
        <v>-0.21488948719554246</v>
      </c>
      <c r="Y25">
        <v>-0.25045394778035135</v>
      </c>
      <c r="Z25">
        <v>0.17450378811596146</v>
      </c>
      <c r="AB25" cm="1">
        <f t="array" ref="AB25:AB27">MMULT(_xlfn.ANCHORARRAY(V25),_xlfn.ANCHORARRAY(F25))</f>
        <v>2.6341493957799571E-4</v>
      </c>
    </row>
    <row r="26" spans="2:28" x14ac:dyDescent="0.25">
      <c r="B26">
        <v>1</v>
      </c>
      <c r="C26">
        <v>25</v>
      </c>
      <c r="D26">
        <v>625</v>
      </c>
      <c r="F26">
        <v>5.0000000000000001E-3</v>
      </c>
      <c r="H26">
        <v>5</v>
      </c>
      <c r="I26">
        <v>25</v>
      </c>
      <c r="J26">
        <v>50</v>
      </c>
      <c r="K26">
        <v>75</v>
      </c>
      <c r="L26">
        <v>100</v>
      </c>
      <c r="N26">
        <v>255</v>
      </c>
      <c r="O26">
        <v>18775</v>
      </c>
      <c r="P26">
        <v>1562625</v>
      </c>
      <c r="R26">
        <v>-4.7474798071504662E-2</v>
      </c>
      <c r="S26">
        <v>2.7161930999937433E-3</v>
      </c>
      <c r="T26">
        <v>-2.4247949408302592E-5</v>
      </c>
      <c r="V26">
        <v>-3.4500031306743506E-2</v>
      </c>
      <c r="W26">
        <v>5.2750610481498011E-3</v>
      </c>
      <c r="X26">
        <v>2.7714983407426022E-2</v>
      </c>
      <c r="Y26">
        <v>1.9844969006324015E-2</v>
      </c>
      <c r="Z26">
        <v>-1.8334982155156276E-2</v>
      </c>
      <c r="AB26">
        <v>2.0734005384759934E-4</v>
      </c>
    </row>
    <row r="27" spans="2:28" x14ac:dyDescent="0.25">
      <c r="B27">
        <v>1</v>
      </c>
      <c r="C27">
        <v>50</v>
      </c>
      <c r="D27">
        <v>2500</v>
      </c>
      <c r="F27">
        <v>8.0000000000000002E-3</v>
      </c>
      <c r="H27">
        <v>25</v>
      </c>
      <c r="I27">
        <v>625</v>
      </c>
      <c r="J27">
        <v>2500</v>
      </c>
      <c r="K27">
        <v>5625</v>
      </c>
      <c r="L27">
        <v>10000</v>
      </c>
      <c r="N27">
        <v>18775</v>
      </c>
      <c r="O27">
        <v>1562625</v>
      </c>
      <c r="P27">
        <v>138281875</v>
      </c>
      <c r="R27">
        <v>3.6841775718489818E-4</v>
      </c>
      <c r="S27">
        <v>-2.4247949408302592E-5</v>
      </c>
      <c r="T27">
        <v>2.3121908459082127E-7</v>
      </c>
      <c r="V27">
        <v>2.5295848725815571E-4</v>
      </c>
      <c r="W27">
        <v>-9.326905015340334E-5</v>
      </c>
      <c r="X27">
        <v>-2.6593200175317831E-4</v>
      </c>
      <c r="Y27">
        <v>-1.4957109761442678E-4</v>
      </c>
      <c r="Z27">
        <v>2.558136622628519E-4</v>
      </c>
      <c r="AB27">
        <v>-1.2350885980840347E-6</v>
      </c>
    </row>
    <row r="28" spans="2:28" x14ac:dyDescent="0.25">
      <c r="B28">
        <v>1</v>
      </c>
      <c r="C28">
        <v>75</v>
      </c>
      <c r="D28">
        <v>5625</v>
      </c>
      <c r="F28">
        <v>8.0000000000000002E-3</v>
      </c>
    </row>
    <row r="29" spans="2:28" x14ac:dyDescent="0.25">
      <c r="B29">
        <v>1</v>
      </c>
      <c r="C29">
        <v>100</v>
      </c>
      <c r="D29">
        <v>10000</v>
      </c>
      <c r="F29">
        <v>8.9999999999999993E-3</v>
      </c>
    </row>
    <row r="32" spans="2:28" x14ac:dyDescent="0.25">
      <c r="B32" t="s">
        <v>4</v>
      </c>
    </row>
    <row r="34" spans="2:31" x14ac:dyDescent="0.25">
      <c r="B34" s="1" t="s">
        <v>5</v>
      </c>
      <c r="C34" s="1"/>
      <c r="D34" s="1"/>
      <c r="E34" s="1"/>
      <c r="G34" t="s">
        <v>6</v>
      </c>
      <c r="I34" t="s">
        <v>8</v>
      </c>
      <c r="O34" t="s">
        <v>7</v>
      </c>
      <c r="T34" t="s">
        <v>9</v>
      </c>
      <c r="Y34" t="s">
        <v>10</v>
      </c>
      <c r="AE34" t="s">
        <v>12</v>
      </c>
    </row>
    <row r="35" spans="2:31" x14ac:dyDescent="0.25">
      <c r="B35">
        <v>1</v>
      </c>
      <c r="C35" cm="1">
        <f t="array" ref="C35:C39">B4:B8</f>
        <v>5</v>
      </c>
      <c r="D35" cm="1">
        <f t="array" ref="D35:D39">B4:B8^2</f>
        <v>25</v>
      </c>
      <c r="E35" cm="1">
        <f t="array" ref="E35:E39">B4:B8^3</f>
        <v>125</v>
      </c>
      <c r="G35" cm="1">
        <f t="array" ref="G35:G39">C4:C8</f>
        <v>1E-3</v>
      </c>
      <c r="I35" cm="1">
        <f t="array" ref="I35:M38">TRANSPOSE(B35:E39)</f>
        <v>1</v>
      </c>
      <c r="J35">
        <v>1</v>
      </c>
      <c r="K35">
        <v>1</v>
      </c>
      <c r="L35">
        <v>1</v>
      </c>
      <c r="M35">
        <v>1</v>
      </c>
      <c r="O35" cm="1">
        <f t="array" ref="O35:R38">MMULT(_xlfn.ANCHORARRAY(I35),B35:E39)</f>
        <v>5</v>
      </c>
      <c r="P35">
        <v>255</v>
      </c>
      <c r="Q35">
        <v>18775</v>
      </c>
      <c r="R35">
        <v>1562625</v>
      </c>
      <c r="T35" cm="1">
        <f t="array" ref="T35:W38">MINVERSE(_xlfn.ANCHORARRAY(O35))</f>
        <v>2.0819598879474666</v>
      </c>
      <c r="U35">
        <v>-0.16402415201562692</v>
      </c>
      <c r="V35">
        <v>3.237424166910152E-3</v>
      </c>
      <c r="W35">
        <v>-1.8152966584746895E-5</v>
      </c>
      <c r="Y35" cm="1">
        <f t="array" ref="Y35:AC38">MMULT(_xlfn.ANCHORARRAY(T35),_xlfn.ANCHORARRAY(I35))</f>
        <v>1.3405056112189924</v>
      </c>
      <c r="Z35">
        <v>-0.27889391101103184</v>
      </c>
      <c r="AA35">
        <v>-0.29480811865186185</v>
      </c>
      <c r="AB35">
        <v>0.33237664770495456</v>
      </c>
      <c r="AC35">
        <v>-9.9180229260600328E-2</v>
      </c>
      <c r="AE35" cm="1">
        <f t="array" ref="AE35:AE38">MMULT(_xlfn.ANCHORARRAY(Y35),_xlfn.ANCHORARRAY(G35))</f>
        <v>-6.4603777475682773E-4</v>
      </c>
    </row>
    <row r="36" spans="2:31" x14ac:dyDescent="0.25">
      <c r="B36">
        <v>1</v>
      </c>
      <c r="C36">
        <v>25</v>
      </c>
      <c r="D36">
        <v>625</v>
      </c>
      <c r="E36">
        <v>15625</v>
      </c>
      <c r="G36">
        <v>5.0000000000000001E-3</v>
      </c>
      <c r="I36">
        <v>5</v>
      </c>
      <c r="J36">
        <v>25</v>
      </c>
      <c r="K36">
        <v>50</v>
      </c>
      <c r="L36">
        <v>75</v>
      </c>
      <c r="M36">
        <v>100</v>
      </c>
      <c r="O36">
        <v>255</v>
      </c>
      <c r="P36">
        <v>18775</v>
      </c>
      <c r="Q36">
        <v>1562625</v>
      </c>
      <c r="R36">
        <v>138281875</v>
      </c>
      <c r="T36">
        <v>-0.1640241520156269</v>
      </c>
      <c r="U36">
        <v>1.8807752323447609E-2</v>
      </c>
      <c r="V36">
        <v>-4.2036156988101809E-4</v>
      </c>
      <c r="W36">
        <v>2.5063162256556119E-6</v>
      </c>
      <c r="Y36">
        <v>-8.0181140117207353E-2</v>
      </c>
      <c r="Z36">
        <v>8.2604865920795995E-2</v>
      </c>
      <c r="AA36">
        <v>3.8749067661159875E-2</v>
      </c>
      <c r="AB36">
        <v>-6.0624400639321507E-2</v>
      </c>
      <c r="AC36">
        <v>1.94516071745654E-2</v>
      </c>
      <c r="AE36">
        <v>3.3290499023256817E-4</v>
      </c>
    </row>
    <row r="37" spans="2:31" x14ac:dyDescent="0.25">
      <c r="B37">
        <v>1</v>
      </c>
      <c r="C37">
        <v>50</v>
      </c>
      <c r="D37">
        <v>2500</v>
      </c>
      <c r="E37">
        <v>125000</v>
      </c>
      <c r="G37">
        <v>8.0000000000000002E-3</v>
      </c>
      <c r="I37">
        <v>25</v>
      </c>
      <c r="J37">
        <v>625</v>
      </c>
      <c r="K37">
        <v>2500</v>
      </c>
      <c r="L37">
        <v>5625</v>
      </c>
      <c r="M37">
        <v>10000</v>
      </c>
      <c r="O37">
        <v>18775</v>
      </c>
      <c r="P37">
        <v>1562625</v>
      </c>
      <c r="Q37">
        <v>138281875</v>
      </c>
      <c r="R37">
        <v>12695315625</v>
      </c>
      <c r="T37">
        <v>3.2374241669101194E-3</v>
      </c>
      <c r="U37">
        <v>-4.2036156988101706E-4</v>
      </c>
      <c r="V37">
        <v>9.982045474075025E-6</v>
      </c>
      <c r="W37">
        <v>-6.1696071860267048E-8</v>
      </c>
      <c r="Y37">
        <v>1.3774554453743764E-3</v>
      </c>
      <c r="Z37">
        <v>-1.9968377816350878E-3</v>
      </c>
      <c r="AA37">
        <v>-5.3754962448654842E-4</v>
      </c>
      <c r="AB37">
        <v>1.8312819014556954E-3</v>
      </c>
      <c r="AC37">
        <v>-6.7434994070837695E-4</v>
      </c>
      <c r="AE37">
        <v>-4.3260247134232792E-6</v>
      </c>
    </row>
    <row r="38" spans="2:31" x14ac:dyDescent="0.25">
      <c r="B38">
        <v>1</v>
      </c>
      <c r="C38">
        <v>75</v>
      </c>
      <c r="D38">
        <v>5625</v>
      </c>
      <c r="E38">
        <v>421875</v>
      </c>
      <c r="G38">
        <v>8.0000000000000002E-3</v>
      </c>
      <c r="I38">
        <v>125</v>
      </c>
      <c r="J38">
        <v>15625</v>
      </c>
      <c r="K38">
        <v>125000</v>
      </c>
      <c r="L38">
        <v>421875</v>
      </c>
      <c r="M38">
        <v>1000000</v>
      </c>
      <c r="O38">
        <v>1562625</v>
      </c>
      <c r="P38">
        <v>138281875</v>
      </c>
      <c r="Q38">
        <v>12695315625</v>
      </c>
      <c r="R38">
        <v>1193847671875</v>
      </c>
      <c r="T38">
        <v>-1.8152966584746804E-5</v>
      </c>
      <c r="U38">
        <v>2.5063162256556064E-6</v>
      </c>
      <c r="V38">
        <v>-6.1696071860267008E-8</v>
      </c>
      <c r="W38">
        <v>3.9036745512075348E-10</v>
      </c>
      <c r="Y38">
        <v>-7.1149913210853519E-6</v>
      </c>
      <c r="Z38">
        <v>1.2044385630238254E-5</v>
      </c>
      <c r="AA38">
        <v>1.7185969374602025E-6</v>
      </c>
      <c r="AB38">
        <v>-1.2533383745510368E-5</v>
      </c>
      <c r="AC38">
        <v>5.8853924988973316E-6</v>
      </c>
      <c r="AE38">
        <v>1.9557174855780591E-8</v>
      </c>
    </row>
    <row r="39" spans="2:31" x14ac:dyDescent="0.25">
      <c r="B39">
        <v>1</v>
      </c>
      <c r="C39">
        <v>100</v>
      </c>
      <c r="D39">
        <v>10000</v>
      </c>
      <c r="E39">
        <v>1000000</v>
      </c>
      <c r="G39">
        <v>8.9999999999999993E-3</v>
      </c>
    </row>
  </sheetData>
  <mergeCells count="3">
    <mergeCell ref="B14:C14"/>
    <mergeCell ref="B24:D24"/>
    <mergeCell ref="B34:E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 Ortega Calderón</dc:creator>
  <cp:lastModifiedBy>Ever Ortega Calderón</cp:lastModifiedBy>
  <dcterms:created xsi:type="dcterms:W3CDTF">2023-03-23T23:21:54Z</dcterms:created>
  <dcterms:modified xsi:type="dcterms:W3CDTF">2023-03-24T05:02:08Z</dcterms:modified>
</cp:coreProperties>
</file>