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Sistemas\rptgen\tpl\"/>
    </mc:Choice>
  </mc:AlternateContent>
  <xr:revisionPtr revIDLastSave="0" documentId="13_ncr:1_{B0603F20-12FF-49D1-BDA8-34F2EDC59F62}" xr6:coauthVersionLast="47" xr6:coauthVersionMax="47" xr10:uidLastSave="{00000000-0000-0000-0000-000000000000}"/>
  <bookViews>
    <workbookView xWindow="28680" yWindow="-120" windowWidth="29040" windowHeight="15720" firstSheet="13" activeTab="24" xr2:uid="{F4F7366A-F902-4471-8E3C-BFE20B26D311}"/>
  </bookViews>
  <sheets>
    <sheet name="Parâmetros Manuais" sheetId="1" r:id="rId1"/>
    <sheet name="Parâmetros Calculados" sheetId="3" r:id="rId2"/>
    <sheet name="BF Outros Extra-Orçamentários" sheetId="67" r:id="rId3"/>
    <sheet name="DFC Outros" sheetId="68" r:id="rId4"/>
    <sheet name="BP Q0" sheetId="2" r:id="rId5"/>
    <sheet name="BP Q1" sheetId="5" r:id="rId6"/>
    <sheet name="BP Q2" sheetId="8" r:id="rId7"/>
    <sheet name="BP Q3" sheetId="9" r:id="rId8"/>
    <sheet name="BP Q4" sheetId="10" r:id="rId9"/>
    <sheet name="BP Q5" sheetId="11" r:id="rId10"/>
    <sheet name="DVP Q0" sheetId="12" r:id="rId11"/>
    <sheet name="DVP Q1" sheetId="13" r:id="rId12"/>
    <sheet name="DVP Q2" sheetId="14" r:id="rId13"/>
    <sheet name="BF Q0A" sheetId="16" r:id="rId14"/>
    <sheet name="BF Q0B" sheetId="17" r:id="rId15"/>
    <sheet name="BF Q1" sheetId="18" r:id="rId16"/>
    <sheet name="BO Q0A" sheetId="19" r:id="rId17"/>
    <sheet name="BO Q0B" sheetId="20" r:id="rId18"/>
    <sheet name="BO Q1" sheetId="21" r:id="rId19"/>
    <sheet name="BO Q2" sheetId="22" r:id="rId20"/>
    <sheet name="DFC Q0" sheetId="23" r:id="rId21"/>
    <sheet name="DFC Q1" sheetId="24" r:id="rId22"/>
    <sheet name="DFC Q2" sheetId="25" r:id="rId23"/>
    <sheet name="DFC Q3" sheetId="26" r:id="rId24"/>
    <sheet name="Conferência" sheetId="66" r:id="rId25"/>
  </sheets>
  <definedNames>
    <definedName name="_xlnm.Print_Area" localSheetId="13">'BF Q0A'!$B$2:$D$61</definedName>
    <definedName name="_xlnm.Print_Area" localSheetId="14">'BF Q0B'!$B$2:$D$61</definedName>
    <definedName name="_xlnm.Print_Area" localSheetId="15">'BF Q1'!$B$2:$H$33</definedName>
    <definedName name="_xlnm.Print_Area" localSheetId="16">'BO Q0A'!$B$2:$F$52</definedName>
    <definedName name="_xlnm.Print_Area" localSheetId="17">'BO Q0B'!$B$2:$H$44</definedName>
    <definedName name="_xlnm.Print_Area" localSheetId="4">'BP Q0'!$B$2:$D$72</definedName>
    <definedName name="_xlnm.Print_Area" localSheetId="5">'BP Q1'!$B$2:$D$28</definedName>
    <definedName name="_xlnm.Print_Area" localSheetId="6">'BP Q2'!$B$2:$D$30</definedName>
    <definedName name="_xlnm.Print_Area" localSheetId="7">'BP Q3'!$B$2:$E$104</definedName>
    <definedName name="_xlnm.Print_Area" localSheetId="8">'BP Q4'!$B$2:$E$40</definedName>
    <definedName name="_xlnm.Print_Area" localSheetId="9">'BP Q5'!$B$2:$E$27</definedName>
    <definedName name="_xlnm.Print_Area" localSheetId="11">'DVP Q1'!$B$2:$D$84</definedName>
    <definedName name="_xlnm.Print_Area" localSheetId="12">'DVP Q2'!$B$2:$D$101</definedName>
    <definedName name="assContabilistaCargo">'Parâmetros Manuais'!$C$11</definedName>
    <definedName name="assContabilistaCPF">'Parâmetros Manuais'!$C$12</definedName>
    <definedName name="assContabilistaNome">'Parâmetros Manuais'!$C$10</definedName>
    <definedName name="assGestorCargo">'Parâmetros Manuais'!$C$8</definedName>
    <definedName name="assGestorCPF">'Parâmetros Manuais'!$C$9</definedName>
    <definedName name="assGestorNome">'Parâmetros Manuais'!$C$7</definedName>
    <definedName name="paramCNPJ">'Parâmetros Manuais'!$C$5</definedName>
    <definedName name="paramDataBase">'Parâmetros Manuais'!$C$6</definedName>
    <definedName name="paramDataInicial">'Parâmetros Calculados'!$C$4</definedName>
    <definedName name="paramEntidade">'Parâmetros Manuais'!$C$4</definedName>
    <definedName name="paramEscopo">'Parâmetros Manuais'!$C$3</definedName>
    <definedName name="paramFonte">'Parâmetros Calculados'!$C$3</definedName>
    <definedName name="paramOrgaoEmissor">'Parâmetros Manuais'!$C$13</definedName>
    <definedName name="_xlnm.Print_Titles" localSheetId="13">'BF Q0A'!$2:$10</definedName>
    <definedName name="_xlnm.Print_Titles" localSheetId="14">'BF Q0B'!$2:$10</definedName>
    <definedName name="_xlnm.Print_Titles" localSheetId="15">'BF Q1'!$2:$10</definedName>
    <definedName name="_xlnm.Print_Titles" localSheetId="16">'BO Q0A'!$2:$9</definedName>
    <definedName name="_xlnm.Print_Titles" localSheetId="17">'BO Q0B'!$2:$9</definedName>
    <definedName name="_xlnm.Print_Titles" localSheetId="18">'BO Q1'!$2:$9</definedName>
    <definedName name="_xlnm.Print_Titles" localSheetId="19">'BO Q2'!$2:$9</definedName>
    <definedName name="_xlnm.Print_Titles" localSheetId="4">'BP Q0'!$2:$10</definedName>
    <definedName name="_xlnm.Print_Titles" localSheetId="5">'BP Q1'!$2:$10</definedName>
    <definedName name="_xlnm.Print_Titles" localSheetId="6">'BP Q2'!$2:$10</definedName>
    <definedName name="_xlnm.Print_Titles" localSheetId="7">'BP Q3'!$2:$10</definedName>
    <definedName name="_xlnm.Print_Titles" localSheetId="8">'BP Q4'!$2:$10</definedName>
    <definedName name="_xlnm.Print_Titles" localSheetId="9">'BP Q5'!$2:$10</definedName>
    <definedName name="_xlnm.Print_Titles" localSheetId="20">'DFC Q0'!$2:$9</definedName>
    <definedName name="_xlnm.Print_Titles" localSheetId="21">'DFC Q1'!$2:$9</definedName>
    <definedName name="_xlnm.Print_Titles" localSheetId="22">'DFC Q2'!$2:$9</definedName>
    <definedName name="_xlnm.Print_Titles" localSheetId="23">'DFC Q3'!$2:$9</definedName>
    <definedName name="_xlnm.Print_Titles" localSheetId="10">'DVP Q0'!$2:$10</definedName>
    <definedName name="_xlnm.Print_Titles" localSheetId="11">'DVP Q1'!$2:$10</definedName>
    <definedName name="_xlnm.Print_Titles" localSheetId="12">'DVP Q2'!$2:$10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8" l="1"/>
  <c r="D26" i="16" s="1"/>
  <c r="H24" i="18"/>
  <c r="D25" i="16" s="1"/>
  <c r="H23" i="18"/>
  <c r="D24" i="16" s="1"/>
  <c r="H21" i="18"/>
  <c r="D22" i="16" s="1"/>
  <c r="H20" i="18"/>
  <c r="D21" i="16" s="1"/>
  <c r="H19" i="18"/>
  <c r="D20" i="16" s="1"/>
  <c r="H18" i="18"/>
  <c r="D19" i="16" s="1"/>
  <c r="H17" i="18"/>
  <c r="D18" i="16" s="1"/>
  <c r="H16" i="18"/>
  <c r="D17" i="16" s="1"/>
  <c r="H15" i="18"/>
  <c r="D16" i="16" s="1"/>
  <c r="H13" i="18"/>
  <c r="D14" i="16" s="1"/>
  <c r="E25" i="18"/>
  <c r="C26" i="16" s="1"/>
  <c r="E24" i="18"/>
  <c r="C25" i="16" s="1"/>
  <c r="E23" i="18"/>
  <c r="C24" i="16" s="1"/>
  <c r="E21" i="18"/>
  <c r="C22" i="16" s="1"/>
  <c r="E20" i="18"/>
  <c r="C21" i="16" s="1"/>
  <c r="E19" i="18"/>
  <c r="C20" i="16" s="1"/>
  <c r="E18" i="18"/>
  <c r="C19" i="16" s="1"/>
  <c r="E17" i="18"/>
  <c r="C18" i="16" s="1"/>
  <c r="E16" i="18"/>
  <c r="C17" i="16" s="1"/>
  <c r="E15" i="18"/>
  <c r="C16" i="16" s="1"/>
  <c r="E13" i="18"/>
  <c r="C14" i="16" s="1"/>
  <c r="G22" i="18"/>
  <c r="F22" i="18"/>
  <c r="D22" i="18"/>
  <c r="C22" i="18"/>
  <c r="G14" i="18"/>
  <c r="F14" i="18"/>
  <c r="D14" i="18"/>
  <c r="C14" i="18"/>
  <c r="D39" i="17"/>
  <c r="C39" i="17"/>
  <c r="D23" i="17"/>
  <c r="C23" i="17"/>
  <c r="D15" i="17"/>
  <c r="C15" i="17"/>
  <c r="C38" i="16"/>
  <c r="D38" i="16" s="1"/>
  <c r="C37" i="16"/>
  <c r="D37" i="16" s="1"/>
  <c r="C36" i="16"/>
  <c r="D36" i="16" s="1"/>
  <c r="D39" i="16" s="1"/>
  <c r="D44" i="23"/>
  <c r="C44" i="23"/>
  <c r="D33" i="23"/>
  <c r="C33" i="23"/>
  <c r="G26" i="18" l="1"/>
  <c r="H22" i="18"/>
  <c r="E22" i="18"/>
  <c r="C26" i="18"/>
  <c r="E14" i="18"/>
  <c r="F26" i="18"/>
  <c r="C23" i="16"/>
  <c r="D26" i="18"/>
  <c r="H14" i="18"/>
  <c r="D23" i="16"/>
  <c r="C39" i="16"/>
  <c r="D45" i="17"/>
  <c r="D45" i="16"/>
  <c r="C45" i="17"/>
  <c r="C45" i="16"/>
  <c r="H26" i="18" l="1"/>
  <c r="E26" i="18"/>
  <c r="D15" i="24"/>
  <c r="D53" i="23"/>
  <c r="D52" i="23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7" i="9" s="1"/>
  <c r="C15" i="24" l="1"/>
  <c r="C21" i="23" l="1"/>
  <c r="D21" i="23" s="1"/>
  <c r="C19" i="66" l="1"/>
  <c r="E27" i="66" l="1"/>
  <c r="E26" i="66"/>
  <c r="E24" i="66"/>
  <c r="E28" i="66"/>
  <c r="C42" i="17"/>
  <c r="C43" i="17"/>
  <c r="C30" i="16"/>
  <c r="D30" i="16" s="1"/>
  <c r="D33" i="16" s="1"/>
  <c r="C31" i="16"/>
  <c r="D31" i="16" s="1"/>
  <c r="C32" i="16"/>
  <c r="D32" i="16" s="1"/>
  <c r="C30" i="17"/>
  <c r="D30" i="17" s="1"/>
  <c r="D33" i="17" s="1"/>
  <c r="C31" i="17"/>
  <c r="D31" i="17" s="1"/>
  <c r="C32" i="17"/>
  <c r="D32" i="17" s="1"/>
  <c r="B14" i="66" l="1"/>
  <c r="D42" i="17"/>
  <c r="D46" i="17" s="1"/>
  <c r="B15" i="66"/>
  <c r="D43" i="17"/>
  <c r="E23" i="66"/>
  <c r="E25" i="66"/>
  <c r="C25" i="25"/>
  <c r="D25" i="25" s="1"/>
  <c r="C53" i="23"/>
  <c r="C52" i="23"/>
  <c r="C42" i="23"/>
  <c r="D42" i="23" s="1"/>
  <c r="D41" i="23" s="1"/>
  <c r="C43" i="23"/>
  <c r="D43" i="23" s="1"/>
  <c r="C4" i="3"/>
  <c r="C31" i="23"/>
  <c r="D31" i="23" s="1"/>
  <c r="D30" i="23" s="1"/>
  <c r="C32" i="23"/>
  <c r="D32" i="23" s="1"/>
  <c r="C12" i="23"/>
  <c r="D12" i="23" s="1"/>
  <c r="D11" i="23" s="1"/>
  <c r="C13" i="23"/>
  <c r="D13" i="23" s="1"/>
  <c r="C15" i="23"/>
  <c r="D15" i="23" s="1"/>
  <c r="C16" i="23"/>
  <c r="D16" i="23" s="1"/>
  <c r="C17" i="23"/>
  <c r="D17" i="23" s="1"/>
  <c r="C18" i="23"/>
  <c r="D18" i="23" s="1"/>
  <c r="F14" i="22"/>
  <c r="F15" i="22"/>
  <c r="F16" i="22"/>
  <c r="F19" i="22"/>
  <c r="F20" i="22"/>
  <c r="F21" i="22"/>
  <c r="E14" i="22"/>
  <c r="E15" i="22"/>
  <c r="E16" i="22"/>
  <c r="E19" i="22"/>
  <c r="E20" i="22"/>
  <c r="E21" i="22"/>
  <c r="D14" i="22"/>
  <c r="D15" i="22"/>
  <c r="D16" i="22"/>
  <c r="D19" i="22"/>
  <c r="D20" i="22"/>
  <c r="D21" i="22"/>
  <c r="C14" i="22"/>
  <c r="C15" i="22"/>
  <c r="C16" i="22"/>
  <c r="C19" i="22"/>
  <c r="C20" i="22"/>
  <c r="C21" i="22"/>
  <c r="G14" i="21"/>
  <c r="G15" i="21"/>
  <c r="G16" i="21"/>
  <c r="G19" i="21"/>
  <c r="G20" i="21"/>
  <c r="G21" i="21"/>
  <c r="F14" i="21"/>
  <c r="F15" i="21"/>
  <c r="F16" i="21"/>
  <c r="F19" i="21"/>
  <c r="F20" i="21"/>
  <c r="F21" i="21"/>
  <c r="E14" i="21"/>
  <c r="E15" i="21"/>
  <c r="E16" i="21"/>
  <c r="E19" i="21"/>
  <c r="E20" i="21"/>
  <c r="E21" i="21"/>
  <c r="D14" i="21"/>
  <c r="D15" i="21"/>
  <c r="D16" i="21"/>
  <c r="D19" i="21"/>
  <c r="D20" i="21"/>
  <c r="D21" i="21"/>
  <c r="C14" i="21"/>
  <c r="C15" i="21"/>
  <c r="C16" i="21"/>
  <c r="C19" i="21"/>
  <c r="C20" i="21"/>
  <c r="C21" i="21"/>
  <c r="D37" i="20"/>
  <c r="C37" i="20"/>
  <c r="D22" i="20"/>
  <c r="C22" i="20"/>
  <c r="G13" i="20"/>
  <c r="G14" i="20"/>
  <c r="G15" i="20"/>
  <c r="G18" i="20"/>
  <c r="G19" i="20"/>
  <c r="G20" i="20"/>
  <c r="F13" i="20"/>
  <c r="F14" i="20"/>
  <c r="F15" i="20"/>
  <c r="F18" i="20"/>
  <c r="F19" i="20"/>
  <c r="F20" i="20"/>
  <c r="E13" i="20"/>
  <c r="E14" i="20"/>
  <c r="E15" i="20"/>
  <c r="E18" i="20"/>
  <c r="E19" i="20"/>
  <c r="E20" i="20"/>
  <c r="D13" i="20"/>
  <c r="D14" i="20"/>
  <c r="D15" i="20"/>
  <c r="D18" i="20"/>
  <c r="D19" i="20"/>
  <c r="D20" i="20"/>
  <c r="C13" i="20"/>
  <c r="C14" i="20"/>
  <c r="C15" i="20"/>
  <c r="C18" i="20"/>
  <c r="C19" i="20"/>
  <c r="C20" i="20"/>
  <c r="D45" i="19"/>
  <c r="E45" i="19" s="1"/>
  <c r="D44" i="19"/>
  <c r="E44" i="19" s="1"/>
  <c r="C43" i="19"/>
  <c r="D43" i="19"/>
  <c r="E43" i="19"/>
  <c r="E13" i="19"/>
  <c r="E14" i="19"/>
  <c r="E15" i="19"/>
  <c r="E16" i="19"/>
  <c r="E17" i="19"/>
  <c r="E18" i="19"/>
  <c r="E19" i="19"/>
  <c r="E20" i="19"/>
  <c r="E23" i="19"/>
  <c r="E24" i="19"/>
  <c r="E25" i="19"/>
  <c r="E26" i="19"/>
  <c r="E27" i="19"/>
  <c r="D13" i="19"/>
  <c r="D14" i="19"/>
  <c r="D15" i="19"/>
  <c r="D16" i="19"/>
  <c r="D17" i="19"/>
  <c r="D18" i="19"/>
  <c r="D19" i="19"/>
  <c r="D20" i="19"/>
  <c r="D23" i="19"/>
  <c r="D24" i="19"/>
  <c r="D25" i="19"/>
  <c r="D26" i="19"/>
  <c r="D27" i="19"/>
  <c r="C13" i="19"/>
  <c r="C14" i="19"/>
  <c r="C15" i="19"/>
  <c r="C16" i="19"/>
  <c r="C17" i="19"/>
  <c r="C18" i="19"/>
  <c r="C19" i="19"/>
  <c r="C20" i="19"/>
  <c r="C23" i="19"/>
  <c r="C24" i="19"/>
  <c r="C25" i="19"/>
  <c r="C26" i="19"/>
  <c r="C27" i="19"/>
  <c r="C14" i="17"/>
  <c r="C42" i="16"/>
  <c r="C43" i="16"/>
  <c r="C49" i="17"/>
  <c r="C4" i="66" s="1"/>
  <c r="C49" i="16"/>
  <c r="C3" i="66" s="1"/>
  <c r="C84" i="14"/>
  <c r="D84" i="14" s="1"/>
  <c r="D92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79" i="14"/>
  <c r="D79" i="14" s="1"/>
  <c r="C78" i="14"/>
  <c r="D78" i="14" s="1"/>
  <c r="C77" i="14"/>
  <c r="D77" i="14" s="1"/>
  <c r="D80" i="14" s="1"/>
  <c r="D31" i="12" s="1"/>
  <c r="C72" i="14"/>
  <c r="D72" i="14" s="1"/>
  <c r="C71" i="14"/>
  <c r="D71" i="14" s="1"/>
  <c r="D73" i="14" s="1"/>
  <c r="D30" i="12" s="1"/>
  <c r="C66" i="14"/>
  <c r="D66" i="14" s="1"/>
  <c r="C65" i="14"/>
  <c r="D65" i="14" s="1"/>
  <c r="C64" i="14"/>
  <c r="D64" i="14" s="1"/>
  <c r="C63" i="14"/>
  <c r="D63" i="14" s="1"/>
  <c r="C62" i="14"/>
  <c r="D62" i="14" s="1"/>
  <c r="D67" i="14" s="1"/>
  <c r="D29" i="12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D58" i="14" s="1"/>
  <c r="D28" i="12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D46" i="14" s="1"/>
  <c r="D27" i="12" s="1"/>
  <c r="C33" i="14"/>
  <c r="D33" i="14" s="1"/>
  <c r="C32" i="14"/>
  <c r="D32" i="14" s="1"/>
  <c r="C31" i="14"/>
  <c r="D31" i="14" s="1"/>
  <c r="D34" i="14" s="1"/>
  <c r="D26" i="12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D27" i="14" s="1"/>
  <c r="D25" i="12" s="1"/>
  <c r="C16" i="14"/>
  <c r="D16" i="14" s="1"/>
  <c r="C15" i="14"/>
  <c r="D15" i="14" s="1"/>
  <c r="C14" i="14"/>
  <c r="D14" i="14" s="1"/>
  <c r="C13" i="14"/>
  <c r="D13" i="14" s="1"/>
  <c r="D17" i="14" s="1"/>
  <c r="D24" i="12" s="1"/>
  <c r="C13" i="13"/>
  <c r="D13" i="13" s="1"/>
  <c r="D16" i="13" s="1"/>
  <c r="D13" i="12" s="1"/>
  <c r="D20" i="12" s="1"/>
  <c r="C14" i="13"/>
  <c r="D14" i="13" s="1"/>
  <c r="C15" i="13"/>
  <c r="D15" i="13" s="1"/>
  <c r="C20" i="13"/>
  <c r="D20" i="13" s="1"/>
  <c r="D24" i="13" s="1"/>
  <c r="D14" i="12" s="1"/>
  <c r="C21" i="13"/>
  <c r="D21" i="13" s="1"/>
  <c r="C22" i="13"/>
  <c r="D22" i="13" s="1"/>
  <c r="C23" i="13"/>
  <c r="D23" i="13" s="1"/>
  <c r="C28" i="13"/>
  <c r="D28" i="13" s="1"/>
  <c r="D31" i="13" s="1"/>
  <c r="D15" i="12" s="1"/>
  <c r="C29" i="13"/>
  <c r="D29" i="13" s="1"/>
  <c r="C30" i="13"/>
  <c r="D30" i="13" s="1"/>
  <c r="C35" i="13"/>
  <c r="D35" i="13" s="1"/>
  <c r="D43" i="13" s="1"/>
  <c r="D16" i="12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7" i="13"/>
  <c r="D47" i="13" s="1"/>
  <c r="D56" i="13" s="1"/>
  <c r="D17" i="12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60" i="13"/>
  <c r="D60" i="13" s="1"/>
  <c r="D65" i="13" s="1"/>
  <c r="D18" i="12" s="1"/>
  <c r="C61" i="13"/>
  <c r="D61" i="13" s="1"/>
  <c r="C62" i="13"/>
  <c r="D62" i="13" s="1"/>
  <c r="C63" i="13"/>
  <c r="D63" i="13" s="1"/>
  <c r="C64" i="13"/>
  <c r="D64" i="13" s="1"/>
  <c r="C69" i="13"/>
  <c r="D69" i="13" s="1"/>
  <c r="D75" i="13" s="1"/>
  <c r="C70" i="13"/>
  <c r="D70" i="13" s="1"/>
  <c r="C71" i="13"/>
  <c r="D71" i="13" s="1"/>
  <c r="C72" i="13"/>
  <c r="D72" i="13" s="1"/>
  <c r="C73" i="13"/>
  <c r="D73" i="13" s="1"/>
  <c r="C74" i="13"/>
  <c r="D74" i="13" s="1"/>
  <c r="D14" i="11"/>
  <c r="D15" i="11"/>
  <c r="D16" i="11"/>
  <c r="D17" i="11"/>
  <c r="D18" i="11"/>
  <c r="D19" i="11"/>
  <c r="C19" i="11"/>
  <c r="C18" i="11"/>
  <c r="C17" i="11"/>
  <c r="C16" i="11"/>
  <c r="C15" i="11"/>
  <c r="C14" i="11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D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C12" i="8"/>
  <c r="D12" i="8" s="1"/>
  <c r="D16" i="8" s="1"/>
  <c r="C13" i="8"/>
  <c r="D13" i="8" s="1"/>
  <c r="C14" i="8"/>
  <c r="D14" i="8" s="1"/>
  <c r="C15" i="8"/>
  <c r="D15" i="8" s="1"/>
  <c r="C19" i="8"/>
  <c r="D19" i="8" s="1"/>
  <c r="D23" i="8" s="1"/>
  <c r="C20" i="8"/>
  <c r="D20" i="8" s="1"/>
  <c r="C21" i="8"/>
  <c r="D21" i="8" s="1"/>
  <c r="C22" i="8"/>
  <c r="D22" i="8" s="1"/>
  <c r="C12" i="5"/>
  <c r="D12" i="5" s="1"/>
  <c r="C13" i="5"/>
  <c r="D13" i="5" s="1"/>
  <c r="C14" i="2"/>
  <c r="C16" i="2"/>
  <c r="D16" i="2" s="1"/>
  <c r="C17" i="2"/>
  <c r="D17" i="2" s="1"/>
  <c r="C18" i="2"/>
  <c r="D18" i="2" s="1"/>
  <c r="C19" i="2"/>
  <c r="D19" i="2" s="1"/>
  <c r="C23" i="2"/>
  <c r="D23" i="2" s="1"/>
  <c r="D28" i="2" s="1"/>
  <c r="C24" i="2"/>
  <c r="D24" i="2" s="1"/>
  <c r="C25" i="2"/>
  <c r="C26" i="2"/>
  <c r="D26" i="2" s="1"/>
  <c r="C27" i="2"/>
  <c r="D27" i="2" s="1"/>
  <c r="C35" i="2"/>
  <c r="D35" i="2" s="1"/>
  <c r="D42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5" i="2"/>
  <c r="D45" i="2" s="1"/>
  <c r="D52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B4" i="66" l="1"/>
  <c r="D14" i="17"/>
  <c r="D27" i="17" s="1"/>
  <c r="C27" i="17"/>
  <c r="D63" i="2"/>
  <c r="D65" i="2" s="1"/>
  <c r="D94" i="14"/>
  <c r="D32" i="12"/>
  <c r="D49" i="17"/>
  <c r="D52" i="17" s="1"/>
  <c r="D54" i="17" s="1"/>
  <c r="B7" i="66"/>
  <c r="D25" i="2"/>
  <c r="D14" i="2"/>
  <c r="B3" i="66" s="1"/>
  <c r="D14" i="5"/>
  <c r="D33" i="12"/>
  <c r="D35" i="12" s="1"/>
  <c r="B17" i="66"/>
  <c r="D43" i="16"/>
  <c r="D49" i="16"/>
  <c r="D52" i="16" s="1"/>
  <c r="D54" i="16" s="1"/>
  <c r="B16" i="66"/>
  <c r="D42" i="16"/>
  <c r="D46" i="16" s="1"/>
  <c r="D77" i="13"/>
  <c r="D19" i="12"/>
  <c r="C13" i="11"/>
  <c r="C14" i="24"/>
  <c r="D14" i="24" s="1"/>
  <c r="C12" i="24"/>
  <c r="D12" i="24" s="1"/>
  <c r="D11" i="24" s="1"/>
  <c r="C13" i="24"/>
  <c r="C16" i="24"/>
  <c r="D16" i="24" s="1"/>
  <c r="C18" i="66"/>
  <c r="C20" i="66"/>
  <c r="C23" i="8"/>
  <c r="C8" i="66"/>
  <c r="B5" i="66"/>
  <c r="E15" i="11"/>
  <c r="D12" i="11"/>
  <c r="C16" i="8"/>
  <c r="B19" i="66"/>
  <c r="E19" i="66" s="1"/>
  <c r="C19" i="25"/>
  <c r="D19" i="25" s="1"/>
  <c r="C13" i="25"/>
  <c r="D13" i="25" s="1"/>
  <c r="C37" i="25"/>
  <c r="D37" i="25" s="1"/>
  <c r="C31" i="25"/>
  <c r="D31" i="25" s="1"/>
  <c r="C51" i="16"/>
  <c r="D51" i="16" s="1"/>
  <c r="C51" i="17"/>
  <c r="D51" i="17" s="1"/>
  <c r="D13" i="11"/>
  <c r="C44" i="17"/>
  <c r="D44" i="17" s="1"/>
  <c r="C44" i="16"/>
  <c r="D44" i="16" s="1"/>
  <c r="C18" i="5"/>
  <c r="D18" i="5" s="1"/>
  <c r="C17" i="5"/>
  <c r="E17" i="11"/>
  <c r="C12" i="11"/>
  <c r="C30" i="25"/>
  <c r="D30" i="25" s="1"/>
  <c r="C12" i="25"/>
  <c r="D12" i="25" s="1"/>
  <c r="C35" i="25"/>
  <c r="D35" i="25" s="1"/>
  <c r="C29" i="25"/>
  <c r="D29" i="25" s="1"/>
  <c r="C23" i="25"/>
  <c r="D23" i="25" s="1"/>
  <c r="C17" i="25"/>
  <c r="D17" i="25" s="1"/>
  <c r="C11" i="25"/>
  <c r="D11" i="25" s="1"/>
  <c r="D39" i="25" s="1"/>
  <c r="D23" i="23" s="1"/>
  <c r="D22" i="23" s="1"/>
  <c r="D27" i="23" s="1"/>
  <c r="C12" i="26"/>
  <c r="D12" i="26" s="1"/>
  <c r="C24" i="25"/>
  <c r="D24" i="25" s="1"/>
  <c r="C11" i="26"/>
  <c r="D11" i="26" s="1"/>
  <c r="D14" i="26" s="1"/>
  <c r="D24" i="23" s="1"/>
  <c r="C34" i="25"/>
  <c r="D34" i="25" s="1"/>
  <c r="C28" i="25"/>
  <c r="D28" i="25" s="1"/>
  <c r="C22" i="25"/>
  <c r="D22" i="25" s="1"/>
  <c r="C16" i="25"/>
  <c r="D16" i="25" s="1"/>
  <c r="C13" i="26"/>
  <c r="D13" i="26" s="1"/>
  <c r="C36" i="25"/>
  <c r="D36" i="25" s="1"/>
  <c r="C18" i="25"/>
  <c r="D18" i="25" s="1"/>
  <c r="C33" i="25"/>
  <c r="D33" i="25" s="1"/>
  <c r="C27" i="25"/>
  <c r="D27" i="25" s="1"/>
  <c r="C21" i="25"/>
  <c r="D21" i="25" s="1"/>
  <c r="C15" i="25"/>
  <c r="D15" i="25" s="1"/>
  <c r="C38" i="25"/>
  <c r="D38" i="25" s="1"/>
  <c r="C32" i="25"/>
  <c r="D32" i="25" s="1"/>
  <c r="C26" i="25"/>
  <c r="D26" i="25" s="1"/>
  <c r="C20" i="25"/>
  <c r="D20" i="25" s="1"/>
  <c r="C14" i="25"/>
  <c r="D14" i="25" s="1"/>
  <c r="C46" i="23"/>
  <c r="D46" i="23" s="1"/>
  <c r="D45" i="23" s="1"/>
  <c r="D48" i="23" s="1"/>
  <c r="C36" i="23"/>
  <c r="D36" i="23" s="1"/>
  <c r="C19" i="23"/>
  <c r="D19" i="23" s="1"/>
  <c r="C14" i="23"/>
  <c r="D14" i="23" s="1"/>
  <c r="C15" i="2"/>
  <c r="D15" i="2" s="1"/>
  <c r="D24" i="10"/>
  <c r="E18" i="11"/>
  <c r="C24" i="10"/>
  <c r="E14" i="11"/>
  <c r="E19" i="11"/>
  <c r="E16" i="11"/>
  <c r="D11" i="10"/>
  <c r="C11" i="10"/>
  <c r="E4" i="66" l="1"/>
  <c r="D17" i="24"/>
  <c r="D20" i="23" s="1"/>
  <c r="B6" i="66"/>
  <c r="D17" i="5"/>
  <c r="D19" i="5" s="1"/>
  <c r="D21" i="5" s="1"/>
  <c r="D20" i="2"/>
  <c r="D30" i="2" s="1"/>
  <c r="E3" i="66"/>
  <c r="C11" i="24"/>
  <c r="D13" i="24"/>
  <c r="E12" i="11"/>
  <c r="E13" i="11"/>
  <c r="C21" i="24"/>
  <c r="D21" i="24" s="1"/>
  <c r="D20" i="24" s="1"/>
  <c r="C25" i="24"/>
  <c r="D25" i="24" s="1"/>
  <c r="C23" i="24"/>
  <c r="D23" i="24" s="1"/>
  <c r="C24" i="24"/>
  <c r="D24" i="24" s="1"/>
  <c r="C26" i="24"/>
  <c r="D26" i="24" s="1"/>
  <c r="D11" i="11"/>
  <c r="D20" i="11" s="1"/>
  <c r="C11" i="11"/>
  <c r="C20" i="11" s="1"/>
  <c r="C22" i="24"/>
  <c r="D22" i="24" s="1"/>
  <c r="C35" i="23"/>
  <c r="D35" i="23" s="1"/>
  <c r="D34" i="23" s="1"/>
  <c r="D38" i="23" s="1"/>
  <c r="D51" i="23" s="1"/>
  <c r="C37" i="23"/>
  <c r="D37" i="23" s="1"/>
  <c r="D33" i="10"/>
  <c r="C33" i="10"/>
  <c r="D27" i="24" l="1"/>
  <c r="D25" i="23" s="1"/>
  <c r="E20" i="11"/>
  <c r="E11" i="11"/>
  <c r="E33" i="10"/>
  <c r="C7" i="66" s="1"/>
  <c r="E7" i="66" s="1"/>
  <c r="C21" i="26"/>
  <c r="B21" i="26"/>
  <c r="C20" i="26"/>
  <c r="B20" i="26"/>
  <c r="C19" i="26"/>
  <c r="B19" i="26"/>
  <c r="C14" i="26"/>
  <c r="C24" i="23" s="1"/>
  <c r="B8" i="26"/>
  <c r="B4" i="26"/>
  <c r="B3" i="26"/>
  <c r="B2" i="26"/>
  <c r="C39" i="25"/>
  <c r="C23" i="23" s="1"/>
  <c r="D15" i="16" l="1"/>
  <c r="D27" i="16" s="1"/>
  <c r="C46" i="25"/>
  <c r="B46" i="25"/>
  <c r="C45" i="25"/>
  <c r="B45" i="25"/>
  <c r="C44" i="25"/>
  <c r="B44" i="25"/>
  <c r="B8" i="25"/>
  <c r="B4" i="25"/>
  <c r="B3" i="25"/>
  <c r="B2" i="25"/>
  <c r="C20" i="24"/>
  <c r="C17" i="24"/>
  <c r="C20" i="23" s="1"/>
  <c r="C11" i="23" s="1"/>
  <c r="C34" i="24"/>
  <c r="B34" i="24"/>
  <c r="C33" i="24"/>
  <c r="B33" i="24"/>
  <c r="C32" i="24"/>
  <c r="B32" i="24"/>
  <c r="B8" i="24"/>
  <c r="B4" i="24"/>
  <c r="B3" i="24"/>
  <c r="B2" i="24"/>
  <c r="C45" i="23"/>
  <c r="C41" i="23"/>
  <c r="C34" i="23"/>
  <c r="C30" i="23"/>
  <c r="C60" i="23"/>
  <c r="B60" i="23"/>
  <c r="C59" i="23"/>
  <c r="B59" i="23"/>
  <c r="C58" i="23"/>
  <c r="B58" i="23"/>
  <c r="B8" i="23"/>
  <c r="B4" i="23"/>
  <c r="B3" i="23"/>
  <c r="B2" i="23"/>
  <c r="F30" i="22"/>
  <c r="B30" i="22"/>
  <c r="F29" i="22"/>
  <c r="B29" i="22"/>
  <c r="F28" i="22"/>
  <c r="B28" i="22"/>
  <c r="G21" i="22"/>
  <c r="G20" i="22"/>
  <c r="G19" i="22"/>
  <c r="F18" i="22"/>
  <c r="E18" i="22"/>
  <c r="D18" i="22"/>
  <c r="C18" i="22"/>
  <c r="G16" i="22"/>
  <c r="G15" i="22"/>
  <c r="G14" i="22"/>
  <c r="F13" i="22"/>
  <c r="E13" i="22"/>
  <c r="D13" i="22"/>
  <c r="C13" i="22"/>
  <c r="B8" i="22"/>
  <c r="B4" i="22"/>
  <c r="B3" i="22"/>
  <c r="B2" i="22"/>
  <c r="H21" i="21"/>
  <c r="H20" i="21"/>
  <c r="H19" i="21"/>
  <c r="H16" i="21"/>
  <c r="H15" i="21"/>
  <c r="H14" i="21"/>
  <c r="G30" i="21"/>
  <c r="B30" i="21"/>
  <c r="G29" i="21"/>
  <c r="B29" i="21"/>
  <c r="G28" i="21"/>
  <c r="B28" i="21"/>
  <c r="G18" i="21"/>
  <c r="F18" i="21"/>
  <c r="E18" i="21"/>
  <c r="D18" i="21"/>
  <c r="C18" i="21"/>
  <c r="G13" i="21"/>
  <c r="F13" i="21"/>
  <c r="E13" i="21"/>
  <c r="D13" i="21"/>
  <c r="C13" i="21"/>
  <c r="B8" i="21"/>
  <c r="B4" i="21"/>
  <c r="B3" i="21"/>
  <c r="B2" i="21"/>
  <c r="H32" i="20"/>
  <c r="H31" i="20"/>
  <c r="H29" i="20"/>
  <c r="H28" i="20"/>
  <c r="H22" i="20"/>
  <c r="H20" i="20"/>
  <c r="H19" i="20"/>
  <c r="H18" i="20"/>
  <c r="H15" i="20"/>
  <c r="H14" i="20"/>
  <c r="H13" i="20"/>
  <c r="F30" i="20"/>
  <c r="E30" i="20"/>
  <c r="F27" i="20"/>
  <c r="E27" i="20"/>
  <c r="F17" i="20"/>
  <c r="E17" i="20"/>
  <c r="G12" i="20"/>
  <c r="F12" i="20"/>
  <c r="E12" i="20"/>
  <c r="G44" i="20"/>
  <c r="B44" i="20"/>
  <c r="G43" i="20"/>
  <c r="B43" i="20"/>
  <c r="G42" i="20"/>
  <c r="B42" i="20"/>
  <c r="G30" i="20"/>
  <c r="D30" i="20"/>
  <c r="C30" i="20"/>
  <c r="G27" i="20"/>
  <c r="D27" i="20"/>
  <c r="C27" i="20"/>
  <c r="G17" i="20"/>
  <c r="D17" i="20"/>
  <c r="C17" i="20"/>
  <c r="D12" i="20"/>
  <c r="C12" i="20"/>
  <c r="B8" i="20"/>
  <c r="B4" i="20"/>
  <c r="B3" i="20"/>
  <c r="B2" i="20"/>
  <c r="E42" i="19"/>
  <c r="D42" i="19"/>
  <c r="C42" i="19"/>
  <c r="F45" i="19"/>
  <c r="F44" i="19"/>
  <c r="F43" i="19"/>
  <c r="F37" i="19"/>
  <c r="F36" i="19"/>
  <c r="F34" i="19"/>
  <c r="F33" i="19"/>
  <c r="F27" i="19"/>
  <c r="F26" i="19"/>
  <c r="F25" i="19"/>
  <c r="F24" i="19"/>
  <c r="F23" i="19"/>
  <c r="F20" i="19"/>
  <c r="F19" i="19"/>
  <c r="F18" i="19"/>
  <c r="F17" i="19"/>
  <c r="F16" i="19"/>
  <c r="F15" i="19"/>
  <c r="F14" i="19"/>
  <c r="F13" i="19"/>
  <c r="E35" i="19"/>
  <c r="D35" i="19"/>
  <c r="E32" i="19"/>
  <c r="D32" i="19"/>
  <c r="C35" i="19"/>
  <c r="C32" i="19"/>
  <c r="E22" i="19"/>
  <c r="D22" i="19"/>
  <c r="C22" i="19"/>
  <c r="E12" i="19"/>
  <c r="D12" i="19"/>
  <c r="C12" i="19"/>
  <c r="E52" i="19"/>
  <c r="B52" i="19"/>
  <c r="E51" i="19"/>
  <c r="B51" i="19"/>
  <c r="E50" i="19"/>
  <c r="B50" i="19"/>
  <c r="B8" i="19"/>
  <c r="B4" i="19"/>
  <c r="B3" i="19"/>
  <c r="B2" i="19"/>
  <c r="G33" i="18"/>
  <c r="B33" i="18"/>
  <c r="G32" i="18"/>
  <c r="B32" i="18"/>
  <c r="G31" i="18"/>
  <c r="B31" i="18"/>
  <c r="B8" i="18"/>
  <c r="B4" i="18"/>
  <c r="B3" i="18"/>
  <c r="B2" i="18"/>
  <c r="C61" i="17"/>
  <c r="B61" i="17"/>
  <c r="C60" i="17"/>
  <c r="B60" i="17"/>
  <c r="C59" i="17"/>
  <c r="B59" i="17"/>
  <c r="C52" i="17"/>
  <c r="C54" i="17" s="1"/>
  <c r="C46" i="17"/>
  <c r="C33" i="17"/>
  <c r="B12" i="66"/>
  <c r="B8" i="17"/>
  <c r="B4" i="17"/>
  <c r="B3" i="17"/>
  <c r="B2" i="17"/>
  <c r="C52" i="16"/>
  <c r="C54" i="16" s="1"/>
  <c r="C46" i="16"/>
  <c r="C33" i="16"/>
  <c r="C61" i="16"/>
  <c r="B61" i="16"/>
  <c r="C60" i="16"/>
  <c r="B60" i="16"/>
  <c r="C59" i="16"/>
  <c r="B59" i="16"/>
  <c r="B8" i="16"/>
  <c r="B4" i="16"/>
  <c r="B3" i="16"/>
  <c r="B2" i="16"/>
  <c r="C80" i="14"/>
  <c r="C31" i="12" s="1"/>
  <c r="C73" i="14"/>
  <c r="C30" i="12" s="1"/>
  <c r="C101" i="14"/>
  <c r="B101" i="14"/>
  <c r="C100" i="14"/>
  <c r="B100" i="14"/>
  <c r="C99" i="14"/>
  <c r="B99" i="14"/>
  <c r="C92" i="14"/>
  <c r="C67" i="14"/>
  <c r="C29" i="12" s="1"/>
  <c r="C58" i="14"/>
  <c r="C28" i="12" s="1"/>
  <c r="C46" i="14"/>
  <c r="C27" i="12" s="1"/>
  <c r="C34" i="14"/>
  <c r="C26" i="12" s="1"/>
  <c r="C27" i="14"/>
  <c r="C25" i="12" s="1"/>
  <c r="C17" i="14"/>
  <c r="C24" i="12" s="1"/>
  <c r="B8" i="14"/>
  <c r="B4" i="14"/>
  <c r="B3" i="14"/>
  <c r="B2" i="14"/>
  <c r="C75" i="13"/>
  <c r="C19" i="12" s="1"/>
  <c r="C65" i="13"/>
  <c r="C18" i="12" s="1"/>
  <c r="C56" i="13"/>
  <c r="C17" i="12" s="1"/>
  <c r="C43" i="13"/>
  <c r="C16" i="12" s="1"/>
  <c r="C31" i="13"/>
  <c r="C15" i="12" s="1"/>
  <c r="C84" i="13"/>
  <c r="B84" i="13"/>
  <c r="C83" i="13"/>
  <c r="B83" i="13"/>
  <c r="C82" i="13"/>
  <c r="B82" i="13"/>
  <c r="C24" i="13"/>
  <c r="C14" i="12" s="1"/>
  <c r="C16" i="13"/>
  <c r="C13" i="12" s="1"/>
  <c r="B8" i="13"/>
  <c r="B4" i="13"/>
  <c r="B3" i="13"/>
  <c r="B2" i="13"/>
  <c r="C42" i="12"/>
  <c r="B42" i="12"/>
  <c r="C41" i="12"/>
  <c r="B41" i="12"/>
  <c r="C40" i="12"/>
  <c r="B40" i="12"/>
  <c r="B8" i="12"/>
  <c r="B4" i="12"/>
  <c r="B3" i="12"/>
  <c r="B2" i="12"/>
  <c r="D27" i="11"/>
  <c r="B27" i="11"/>
  <c r="D26" i="11"/>
  <c r="B26" i="11"/>
  <c r="D25" i="11"/>
  <c r="B25" i="11"/>
  <c r="B8" i="11"/>
  <c r="B4" i="11"/>
  <c r="B3" i="11"/>
  <c r="B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D40" i="10"/>
  <c r="D39" i="10"/>
  <c r="D38" i="10"/>
  <c r="B40" i="10"/>
  <c r="B39" i="10"/>
  <c r="B38" i="10"/>
  <c r="B8" i="10"/>
  <c r="B4" i="10"/>
  <c r="B3" i="10"/>
  <c r="B2" i="10"/>
  <c r="D97" i="9"/>
  <c r="C6" i="66" s="1"/>
  <c r="E6" i="66" s="1"/>
  <c r="D104" i="9"/>
  <c r="B104" i="9"/>
  <c r="D103" i="9"/>
  <c r="B103" i="9"/>
  <c r="D102" i="9"/>
  <c r="B102" i="9"/>
  <c r="B8" i="9"/>
  <c r="B4" i="9"/>
  <c r="B3" i="9"/>
  <c r="B2" i="9"/>
  <c r="C30" i="8"/>
  <c r="B30" i="8"/>
  <c r="C29" i="8"/>
  <c r="B29" i="8"/>
  <c r="C28" i="8"/>
  <c r="B28" i="8"/>
  <c r="B8" i="8"/>
  <c r="B4" i="8"/>
  <c r="B3" i="8"/>
  <c r="B2" i="8"/>
  <c r="C28" i="5"/>
  <c r="B28" i="5"/>
  <c r="C27" i="5"/>
  <c r="B27" i="5"/>
  <c r="C26" i="5"/>
  <c r="B26" i="5"/>
  <c r="B8" i="5"/>
  <c r="B4" i="5"/>
  <c r="B3" i="5"/>
  <c r="B2" i="5"/>
  <c r="C15" i="16" l="1"/>
  <c r="C27" i="16" s="1"/>
  <c r="D31" i="19"/>
  <c r="E31" i="19"/>
  <c r="C23" i="22"/>
  <c r="F35" i="19"/>
  <c r="C31" i="19"/>
  <c r="D26" i="20"/>
  <c r="E26" i="20"/>
  <c r="H27" i="20"/>
  <c r="F32" i="19"/>
  <c r="H30" i="20"/>
  <c r="C27" i="24"/>
  <c r="C25" i="23" s="1"/>
  <c r="C22" i="23" s="1"/>
  <c r="C27" i="23" s="1"/>
  <c r="F22" i="19"/>
  <c r="E23" i="22"/>
  <c r="C15" i="66" s="1"/>
  <c r="E15" i="66" s="1"/>
  <c r="F23" i="22"/>
  <c r="H17" i="20"/>
  <c r="C24" i="20"/>
  <c r="E29" i="19"/>
  <c r="D24" i="20"/>
  <c r="G23" i="21"/>
  <c r="H18" i="21"/>
  <c r="E23" i="21"/>
  <c r="F23" i="21"/>
  <c r="C14" i="66" s="1"/>
  <c r="E14" i="66" s="1"/>
  <c r="D23" i="21"/>
  <c r="H13" i="21"/>
  <c r="C23" i="21"/>
  <c r="G24" i="20"/>
  <c r="H12" i="20"/>
  <c r="F42" i="19"/>
  <c r="C29" i="19"/>
  <c r="F12" i="19"/>
  <c r="D29" i="19"/>
  <c r="C13" i="66"/>
  <c r="C94" i="14"/>
  <c r="C10" i="66" s="1"/>
  <c r="C32" i="12"/>
  <c r="C33" i="12" s="1"/>
  <c r="B10" i="66" s="1"/>
  <c r="C77" i="13"/>
  <c r="C9" i="66" s="1"/>
  <c r="C20" i="12"/>
  <c r="B9" i="66" s="1"/>
  <c r="C48" i="23"/>
  <c r="C38" i="23"/>
  <c r="G18" i="22"/>
  <c r="D23" i="22"/>
  <c r="G13" i="22"/>
  <c r="F26" i="20"/>
  <c r="F24" i="20"/>
  <c r="E24" i="20"/>
  <c r="C26" i="20"/>
  <c r="G26" i="20"/>
  <c r="C19" i="5"/>
  <c r="C14" i="5"/>
  <c r="C21" i="66" s="1"/>
  <c r="C72" i="2"/>
  <c r="C70" i="2"/>
  <c r="B70" i="2"/>
  <c r="B72" i="2"/>
  <c r="B71" i="2"/>
  <c r="C71" i="2"/>
  <c r="F31" i="19" l="1"/>
  <c r="D34" i="20"/>
  <c r="C39" i="19"/>
  <c r="H26" i="20"/>
  <c r="E9" i="66"/>
  <c r="E10" i="66"/>
  <c r="C51" i="23"/>
  <c r="B20" i="66" s="1"/>
  <c r="E20" i="66" s="1"/>
  <c r="E39" i="19"/>
  <c r="C11" i="66"/>
  <c r="B13" i="66"/>
  <c r="E13" i="66" s="1"/>
  <c r="B11" i="66"/>
  <c r="B18" i="66"/>
  <c r="E18" i="66" s="1"/>
  <c r="E34" i="20"/>
  <c r="C16" i="66"/>
  <c r="E16" i="66" s="1"/>
  <c r="C12" i="66"/>
  <c r="E12" i="66" s="1"/>
  <c r="F34" i="20"/>
  <c r="C17" i="66"/>
  <c r="E17" i="66" s="1"/>
  <c r="G23" i="22"/>
  <c r="F29" i="19"/>
  <c r="H23" i="21"/>
  <c r="C22" i="66" s="1"/>
  <c r="H24" i="20"/>
  <c r="D39" i="19"/>
  <c r="C35" i="12"/>
  <c r="C34" i="20"/>
  <c r="G34" i="20"/>
  <c r="C21" i="5"/>
  <c r="C28" i="2"/>
  <c r="D35" i="20" l="1"/>
  <c r="D36" i="20" s="1"/>
  <c r="C35" i="20"/>
  <c r="C36" i="20" s="1"/>
  <c r="E35" i="20"/>
  <c r="E36" i="20" s="1"/>
  <c r="E40" i="19"/>
  <c r="E41" i="19" s="1"/>
  <c r="F35" i="20"/>
  <c r="F36" i="20" s="1"/>
  <c r="E11" i="66"/>
  <c r="H34" i="20"/>
  <c r="B8" i="66"/>
  <c r="E8" i="66" s="1"/>
  <c r="C5" i="66"/>
  <c r="E5" i="66" s="1"/>
  <c r="F39" i="19"/>
  <c r="D40" i="19"/>
  <c r="D41" i="19" s="1"/>
  <c r="G35" i="20"/>
  <c r="G36" i="20" s="1"/>
  <c r="C40" i="19"/>
  <c r="C41" i="19" s="1"/>
  <c r="C63" i="2"/>
  <c r="C52" i="2"/>
  <c r="C42" i="2"/>
  <c r="C20" i="2"/>
  <c r="C30" i="2" s="1"/>
  <c r="C3" i="3"/>
  <c r="B15" i="26" s="1"/>
  <c r="B8" i="2"/>
  <c r="B4" i="2"/>
  <c r="B3" i="2"/>
  <c r="B2" i="2"/>
  <c r="H36" i="20" l="1"/>
  <c r="B22" i="66"/>
  <c r="E22" i="66" s="1"/>
  <c r="F41" i="19"/>
  <c r="B2" i="66"/>
  <c r="B21" i="66"/>
  <c r="E21" i="66" s="1"/>
  <c r="B28" i="24"/>
  <c r="B40" i="25"/>
  <c r="B24" i="22"/>
  <c r="B54" i="23"/>
  <c r="B38" i="20"/>
  <c r="B24" i="21"/>
  <c r="B27" i="18"/>
  <c r="B46" i="19"/>
  <c r="B55" i="16"/>
  <c r="B55" i="17"/>
  <c r="B95" i="14"/>
  <c r="B36" i="12"/>
  <c r="B78" i="13"/>
  <c r="B34" i="10"/>
  <c r="B21" i="11"/>
  <c r="B24" i="8"/>
  <c r="B98" i="9"/>
  <c r="B66" i="2"/>
  <c r="B22" i="5"/>
  <c r="C65" i="2"/>
  <c r="C2" i="66" s="1"/>
  <c r="E2" i="66" l="1"/>
</calcChain>
</file>

<file path=xl/sharedStrings.xml><?xml version="1.0" encoding="utf-8"?>
<sst xmlns="http://schemas.openxmlformats.org/spreadsheetml/2006/main" count="798" uniqueCount="636">
  <si>
    <t>Parâmetro</t>
  </si>
  <si>
    <t>Valor</t>
  </si>
  <si>
    <t>Entidade</t>
  </si>
  <si>
    <t>Município de Independência - RS</t>
  </si>
  <si>
    <t>CNPJ</t>
  </si>
  <si>
    <t>Data-base</t>
  </si>
  <si>
    <t>Assinatura Gestor: nome</t>
  </si>
  <si>
    <t>Assinatura Gestor: cargo</t>
  </si>
  <si>
    <t>Assinatura Gestor: CPF</t>
  </si>
  <si>
    <t>Assinatura Contabilista: nome</t>
  </si>
  <si>
    <t>Assinatura Contabilista: cargo</t>
  </si>
  <si>
    <t>Assinatura Contabilista: CPF</t>
  </si>
  <si>
    <t>Prefeito Municipal</t>
  </si>
  <si>
    <t>Escopo</t>
  </si>
  <si>
    <t>Everton da Rosa</t>
  </si>
  <si>
    <t>Contador CRC nº RS-076595/O-3</t>
  </si>
  <si>
    <t>962.670.200-10</t>
  </si>
  <si>
    <t>BALANÇO PATRIMONIAL</t>
  </si>
  <si>
    <t>Exercício Atual</t>
  </si>
  <si>
    <t>Exercício Anterior</t>
  </si>
  <si>
    <t>ATIVO</t>
  </si>
  <si>
    <t>Ativo Circulante</t>
  </si>
  <si>
    <t>Caixa e Equivalentes de Caixa</t>
  </si>
  <si>
    <t>Créditos a Curto Prazo</t>
  </si>
  <si>
    <t>Investimentos e Aplicações Temporárias a Curto Prazo</t>
  </si>
  <si>
    <t>Estoques</t>
  </si>
  <si>
    <t>Ativo Não circulante Mantido para Venda</t>
  </si>
  <si>
    <t>VPD Pagas Antecipadamente</t>
  </si>
  <si>
    <t>Total do Ativo Circulante</t>
  </si>
  <si>
    <t>Ativo Não Circulante</t>
  </si>
  <si>
    <t>Investimentos</t>
  </si>
  <si>
    <t>Imobilizado</t>
  </si>
  <si>
    <t>Intangível</t>
  </si>
  <si>
    <t>Diferido</t>
  </si>
  <si>
    <t>Total do Ativo Não Circulante</t>
  </si>
  <si>
    <t>TOTAL DO ATIVO</t>
  </si>
  <si>
    <t>PASSIVO E PATRIMÔNIO LÍQUIDO</t>
  </si>
  <si>
    <t>Passivo Circulante</t>
  </si>
  <si>
    <t>Obrigações Trabalhistas, Previdenciárias e Assistenciais a Pagar a Curto Prazo</t>
  </si>
  <si>
    <t>Empréstimos e Financiamentos a Curto Prazo</t>
  </si>
  <si>
    <t>Fornecedores e Contas a Pagar a Curto Prazo</t>
  </si>
  <si>
    <t>Obrigações Fiscais a Curto Prazo</t>
  </si>
  <si>
    <t>Obrigações de Repartições a Outros Entes</t>
  </si>
  <si>
    <t>Provisões a Curto Prazo</t>
  </si>
  <si>
    <t>Demais Obrigações a Curto Prazo</t>
  </si>
  <si>
    <t>Total do Passivo Circulante</t>
  </si>
  <si>
    <t>Passivo Não Circulante</t>
  </si>
  <si>
    <t>Resultado Diferido</t>
  </si>
  <si>
    <t>Obrigações Trabalhistas, Previdenciárias e Assistenciais a Pagar a Longo Prazo</t>
  </si>
  <si>
    <t>Empréstimos e Financiamentos a Longo Prazo</t>
  </si>
  <si>
    <t>Fornecedores e Contas a Pagar a Longo Prazo</t>
  </si>
  <si>
    <t>Obrigações Fiscais a Longo Prazo</t>
  </si>
  <si>
    <t>Provisões a Longo Prazo</t>
  </si>
  <si>
    <t>Demais Obrigações a Longo Prazo</t>
  </si>
  <si>
    <t>Total do Passivo Não Circulante</t>
  </si>
  <si>
    <t>Patrimônio Líquido</t>
  </si>
  <si>
    <t>Patrimônio Social e Capital Social</t>
  </si>
  <si>
    <t>Adiantamento Para Futuro Aumento de Capital</t>
  </si>
  <si>
    <t xml:space="preserve">Reservas de Capital </t>
  </si>
  <si>
    <t xml:space="preserve">Ajustes de Avaliação Patrimonial </t>
  </si>
  <si>
    <t xml:space="preserve">Reservas de Lucros </t>
  </si>
  <si>
    <t>Demais Reservas</t>
  </si>
  <si>
    <t>Resultados Acumulados</t>
  </si>
  <si>
    <t>(-) Ações / Cotas em Tesouraria</t>
  </si>
  <si>
    <t xml:space="preserve">Total do Patrimônio Líquido </t>
  </si>
  <si>
    <t>TOTAL DO PASSIVO E DO PATRIMÔNIO LÍQUIDO</t>
  </si>
  <si>
    <t>Fonte</t>
  </si>
  <si>
    <t>Órgão emissor dos relatórios</t>
  </si>
  <si>
    <t>Secretaria da Fazenda / Setor de Contabilidade</t>
  </si>
  <si>
    <t>Realizável a Longo Prazo</t>
  </si>
  <si>
    <t>ATOS POTENCIAIS ATIVOS</t>
  </si>
  <si>
    <t>ATOS POTENCIAIS PASSIVOS</t>
  </si>
  <si>
    <t>Ativo Financeiro</t>
  </si>
  <si>
    <t>Ativo Permanente</t>
  </si>
  <si>
    <t>Total do Ativo</t>
  </si>
  <si>
    <t>Passivo Financeiro</t>
  </si>
  <si>
    <t>Passivo Permanente</t>
  </si>
  <si>
    <t>Total do Passivo</t>
  </si>
  <si>
    <t>Garantias e Contragarantias recebidas</t>
  </si>
  <si>
    <t>Direitos Conveniados e outros instrumentos congêneres</t>
  </si>
  <si>
    <t>Direitos Contratuais</t>
  </si>
  <si>
    <t>Outros atos potenciais ativos</t>
  </si>
  <si>
    <t>Total dos Atos Potenciais Ativos</t>
  </si>
  <si>
    <t>Total dos Atos Potenciais Passivos</t>
  </si>
  <si>
    <t>Garantias e Contragarantias concedidas</t>
  </si>
  <si>
    <t>Obrigações conveniadas e outros instrumentos congêneres</t>
  </si>
  <si>
    <t>Outros atos potenciais passivos</t>
  </si>
  <si>
    <t>ATIVO (I)</t>
  </si>
  <si>
    <t>PASSIVO (II)</t>
  </si>
  <si>
    <t>SALDO PATRIMONIAL (I-II)</t>
  </si>
  <si>
    <t>QUADRO DOS ATIVOS E PASSIVOS FINANCEIROS E PERMANENTES</t>
  </si>
  <si>
    <t>Balanço Patrimonial</t>
  </si>
  <si>
    <t>QUADRO DO SUPERÁVIT/DÉFICIT FINANCEIRO (Lei nº 4.320/64)</t>
  </si>
  <si>
    <t>QUADRO DAS CONTAS DE COMPENSAÇÃO</t>
  </si>
  <si>
    <t>FONTES DE RECURSOS</t>
  </si>
  <si>
    <t>SUPERÁVIT/DÉFICIT DO EXERCÍCIO</t>
  </si>
  <si>
    <t>Recursos não Vinculados de Impostos</t>
  </si>
  <si>
    <t>Outros Recursos não Vinculados</t>
  </si>
  <si>
    <t>Recursos não vinculados da compensação de impostos.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</si>
  <si>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</si>
  <si>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</si>
  <si>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</si>
  <si>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</si>
  <si>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</si>
  <si>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Salário-Educação</t>
  </si>
  <si>
    <t>Transferências de Recursos do FNDE referentes ao Programa Dinheiro Direto na Escola (PDDE)</t>
  </si>
  <si>
    <t>Transferências de Recursos do FNDE referentes ao Programa Nacional de Alimentação Escolar (PNAE)</t>
  </si>
  <si>
    <t>Transferências de Recursos do FNDE Referentes ao Programa Nacional de Apoio ao Transporte Escolar (PNATE)</t>
  </si>
  <si>
    <t>Outras Transferências de Recursos do FNDE</t>
  </si>
  <si>
    <t>Transferências do Governo Federal referentes a Convênios e Instrumentos Congêneres vinculados à Educação</t>
  </si>
  <si>
    <t>Transferências do Estado referentes a Convênios e Instrumentos Congêneres vinculados à Educação</t>
  </si>
  <si>
    <t>Transferências de Municípios referentes a Convênios e Instrumentos Congêneres vinculados à Educação</t>
  </si>
  <si>
    <t>Royalties e Participação Especial de Petróleo e Gás Natural Vinculados à Educação - Lei nº 12.858/2013</t>
  </si>
  <si>
    <t>Operações de Crédito Vinculadas à Educação</t>
  </si>
  <si>
    <t>Outras Transferências de Convênios e Instrumentos Congêneres vinculados à Educação</t>
  </si>
  <si>
    <t>Transferências de Recursos dos Estados para programas de educação</t>
  </si>
  <si>
    <t>Outros Recursos Vinculados à Educação</t>
  </si>
  <si>
    <t>Transferências Fundo a Fundo de Recursos do SUS provenientes do Governo Federal - Bloco de Manutenção das Ações e Serviços Públicos de Saúde</t>
  </si>
  <si>
    <t>Transferências Fundo a Fundo de Recursos do SUS provenientes do Governo Federal - Bloco de Estruturação da Rede de Serviços Públicos de Saúde</t>
  </si>
  <si>
    <t>Transferências Fundo a Fundo de Recursos do SUS provenientes do Governo Federal - Bloco de Manutenção das Ações e Serviços Públicos de Saúde – Recursos destinados ao enfrentamento da COVID-19 no bojo da ação 21C0.</t>
  </si>
  <si>
    <t>Transferências Fundo a Fundo de Recursos do SUS provenientes do Governo Federal - Bloco de Estruturação da Rede de Serviços Públicos de Saúde – Recursos destinados ao enfrentamento da COVID-19 no bojo da ação 21C0.</t>
  </si>
  <si>
    <t>Transferências provenientes do Governo Federal destinadas ao vencimento dos agentes comunitários de saúde e dos agentes de combate às endemias</t>
  </si>
  <si>
    <t>Assistência financeira da União destinada à complementação ao pagamento dos pisos salariais para profissionais da enfermagem.</t>
  </si>
  <si>
    <t>Transferências Fundo a Fundo de Recursos do SUS provenientes do Governo Estadual</t>
  </si>
  <si>
    <t>Transferências Fundo a Fundo de Recursos do SUS provenientes dos Governos Municipais</t>
  </si>
  <si>
    <t>Transferências do Governo Federal referentes a Convênios e Instrumentos Congêneres vinculados à Saúde</t>
  </si>
  <si>
    <t>Transferências do Estado referentes a Convênios e Instrumentos Congêneres vinculados à Saúde</t>
  </si>
  <si>
    <t>Transferências de Municípios referentes a Convênios Instrumentos Congêneres vinculados à Saúde</t>
  </si>
  <si>
    <t>Operações de Crédito vinculadas à Saúde</t>
  </si>
  <si>
    <t>Royalties e Participação Especial de Petróleo e Gás Natural vinculados à Saúde - Lei nº 12.858/2013</t>
  </si>
  <si>
    <t>Outras Transferências de Convênios e Instrumentos Congêneres vinculados à Saúde</t>
  </si>
  <si>
    <t>Outros Recursos Vinculados à Saúde</t>
  </si>
  <si>
    <t>Transferência de Recursos do Fundo Nacional de Assistência Social - FNAS</t>
  </si>
  <si>
    <t>Transferência de Recursos dos Fundos Estaduais de Assistência Social</t>
  </si>
  <si>
    <t>Transferências de Recursos dos Fundos Municipais de Assistência Social</t>
  </si>
  <si>
    <t>Transferências de Convênios e Instrumentos Congêneres vinculados à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</si>
  <si>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</si>
  <si>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</si>
  <si>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</si>
  <si>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Outras Transferências de Convênios ou Instrumentos Congêneres dos Municípios</t>
  </si>
  <si>
    <t>Outras Transferências de Convênios ou Instrumentos Congêneres de outras Entidades</t>
  </si>
  <si>
    <t>Transferências da União Referentes a Compensações Financeiras pela Exploração de Recursos Naturais</t>
  </si>
  <si>
    <t>Transferências dos Estados Referentes a Compensações Financeiras pela Exploração de Recursos Naturais</t>
  </si>
  <si>
    <t>Transferência Especial da União</t>
  </si>
  <si>
    <t>Transferências da União –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</si>
  <si>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</si>
  <si>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</si>
  <si>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Transferência Especial dos Estados</t>
  </si>
  <si>
    <t>Demais Transferências Obrigatórias não Decorrentes de Repartições de Receitas.</t>
  </si>
  <si>
    <t>Transferências Fundo a Fundo de Recursos do Fundo Penitenciário - FUNPEN</t>
  </si>
  <si>
    <t>Transferências Fundo a Fundo de Recursos do Fundo de Segurança Pública - FSP</t>
  </si>
  <si>
    <t>Transferências Fundo a Fundo de Recursos do Fundo de Amparo ao Trabalhador - FAT</t>
  </si>
  <si>
    <t>Transferências Destinadas ao Setor Cultural - LC nº 195/2022 – Art. 5º - Audiovisual</t>
  </si>
  <si>
    <t>Transferências Destinadas ao Setor cultural - LC nº 195/2022 – Art. 8º - Demais Setores da Cultura</t>
  </si>
  <si>
    <t>Assistência Financeira Transporte Coletivo – Art. 5º, Inciso IV, EC nº 123/2022</t>
  </si>
  <si>
    <t>Auxílio Financeiro – Outorga Crédito Tributário ICMS – Art. 5º, Inciso V, EC nº 123/2022</t>
  </si>
  <si>
    <t>Transferências da Política Nacional Aldir Blanc de Fomento à Cultura - Lei nº 14.399/2022</t>
  </si>
  <si>
    <t>Outras vinculações de transferências</t>
  </si>
  <si>
    <t>Recursos da Contribuição de Intervenção no Domínio Econômico - CIDE</t>
  </si>
  <si>
    <t>Recursos da Contribuição para o Custeio do Serviço de Iluminação Pública - COSIP</t>
  </si>
  <si>
    <t>Recursos Vinculados ao Trânsito</t>
  </si>
  <si>
    <t> Recursos Provenientes de Taxas, Contribuições e Preços Públicos</t>
  </si>
  <si>
    <t>Recursos de Operações de Crédito</t>
  </si>
  <si>
    <t>Recursos de Alienação de Bens/Ativos - Administração Direta</t>
  </si>
  <si>
    <t>Recursos de Alienação de Bens/Ativos - Administração Indireta</t>
  </si>
  <si>
    <t>Recursos de Depósitos Judiciais – Lides das quais o Ente faz parte</t>
  </si>
  <si>
    <t>Recursos de Depósitos Judiciais – Lides das quais o Ente não faz parte</t>
  </si>
  <si>
    <t>Recursos Vinculados a Fundos</t>
  </si>
  <si>
    <t> Recursos de Emolumentos, Taxas e Custas</t>
  </si>
  <si>
    <t>Recursos Vinculados ao Fundo de Combate e Erradicação da Pobreza</t>
  </si>
  <si>
    <t>Outras Vinculações Legais</t>
  </si>
  <si>
    <t>Recursos Vinculados ao RPPS - Fundo em Capitalização (Plano Previdenciário)</t>
  </si>
  <si>
    <t>Recursos Vinculados ao RPPS - Fundo em Repartição (Plano Financeiro)</t>
  </si>
  <si>
    <t>Recursos Vinculados ao RPPS - Taxa de Administração</t>
  </si>
  <si>
    <t>Recursos Vinculados ao Sistema de Proteção Social dos Militares (SPSM)</t>
  </si>
  <si>
    <t>Recursos Extraorçamentários Vinculados a Precatórios</t>
  </si>
  <si>
    <t>Recursos Extraorçamentários Vinculados a Depósitos Judiciais</t>
  </si>
  <si>
    <t>Recursos de Depósitos de Terceiros</t>
  </si>
  <si>
    <t>Outros Recursos Extraorçamentários</t>
  </si>
  <si>
    <t>Recursos Próprios dos Consórcios</t>
  </si>
  <si>
    <t>Recursos a Classificar</t>
  </si>
  <si>
    <t>Outros Recursos Vinculados</t>
  </si>
  <si>
    <t>QUADRO DO DETALHAMENTO DO ATIVO IMOBILIZADO</t>
  </si>
  <si>
    <t>ATIVO IMOBILIZADO</t>
  </si>
  <si>
    <t>Saldo bruto</t>
  </si>
  <si>
    <t>Depreciação acumulada</t>
  </si>
  <si>
    <t>Saldo líquido</t>
  </si>
  <si>
    <t>BENS MOVEIS</t>
  </si>
  <si>
    <t>BENS IMÓVEIS</t>
  </si>
  <si>
    <t>TOTAL DO ATIVO IMOBILIZADO</t>
  </si>
  <si>
    <t>QUADRO DO DETALHAMENTO DA DÍVIDA ATIVA A RECEBER</t>
  </si>
  <si>
    <t>DÍVIDA ATIVA A RECEBER</t>
  </si>
  <si>
    <t>Curto Prazo</t>
  </si>
  <si>
    <t>Longo Prazo</t>
  </si>
  <si>
    <t>Total</t>
  </si>
  <si>
    <t>TOTAL DA DÍVIDA ATIVA A RECEBER</t>
  </si>
  <si>
    <t>DÍVIDA ATIVA TRIBUTÁRIA</t>
  </si>
  <si>
    <t>DÍVIDA ATIVA NÃO TRIBUTÁRIA</t>
  </si>
  <si>
    <t>DEMONSTRAÇÃO DAS VARIAÇÕES PATRIMONIAIS</t>
  </si>
  <si>
    <t>VARIAÇÕES PATRIMONIAIS AUMENTATIVAS</t>
  </si>
  <si>
    <t>Total das Variações Patrimoniais Aumentativas (I)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</si>
  <si>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</si>
  <si>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</si>
  <si>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</si>
  <si>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</si>
  <si>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</si>
  <si>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</si>
  <si>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</si>
  <si>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VARIAÇÕES PATRIMONIAIS DIMINUTIVAS</t>
  </si>
  <si>
    <t>Total das Variações Patrimoniais Diminutivas (II)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</si>
  <si>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</si>
  <si>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</si>
  <si>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</si>
  <si>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</si>
  <si>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</si>
  <si>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</si>
  <si>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</si>
  <si>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e Produtos Vendidos, e dos Serviços Prestados</t>
  </si>
  <si>
    <t>Outras Variações Patrimoniais Diminutivas</t>
  </si>
  <si>
    <t>RESULTADO PATRIMONIAL DO PERÍODO (I-II)</t>
  </si>
  <si>
    <t>Máquinas, aparelhos, equipamentos e ferramentas</t>
  </si>
  <si>
    <t>Bens de informática</t>
  </si>
  <si>
    <t>Móveis e utensílios</t>
  </si>
  <si>
    <t>Materiais culturais, educacionais e de comunicação</t>
  </si>
  <si>
    <t>Veículos</t>
  </si>
  <si>
    <t>Peças e conjuntos de reposição</t>
  </si>
  <si>
    <t>Bens móveis em andamento</t>
  </si>
  <si>
    <t>Bens móveis em almoxarifado</t>
  </si>
  <si>
    <t>Armamentos</t>
  </si>
  <si>
    <t>Semoventes</t>
  </si>
  <si>
    <t>Bens móveis - ativos de concessão</t>
  </si>
  <si>
    <t>Demais bens móveis</t>
  </si>
  <si>
    <t>Bens de uso especial</t>
  </si>
  <si>
    <t>Bens dominicais</t>
  </si>
  <si>
    <t>Bens de uso comum do povo</t>
  </si>
  <si>
    <t>Bens imóveis em andamento</t>
  </si>
  <si>
    <t>Instalações</t>
  </si>
  <si>
    <t>Benfeitorias em propriedade de terceiros</t>
  </si>
  <si>
    <t>Bens imoveis - ativos de concessão</t>
  </si>
  <si>
    <t>Demais bens imóveis</t>
  </si>
  <si>
    <t>Dívida ativa tributária dos impostos</t>
  </si>
  <si>
    <t>Dívida ativa tributária das taxas</t>
  </si>
  <si>
    <t>Dívida ativa das contribuições de melhoria</t>
  </si>
  <si>
    <t>Dívida ativa das demais contribuições</t>
  </si>
  <si>
    <t>Créditos não previdenciários inscritos</t>
  </si>
  <si>
    <t>Créditos previdenciários inscritos</t>
  </si>
  <si>
    <t>Demais dívidas ativas tributárias</t>
  </si>
  <si>
    <t>Demonstração das Variações Patrimoniais</t>
  </si>
  <si>
    <t>QUADRO DO DETALHAMENTO DAS VARIAÇÕES PATRIMONIAIS AUMENTATIVAS</t>
  </si>
  <si>
    <t>IMPOSTOS, TAXAS E CONTRIBUIÇÕES DE MELHORIA</t>
  </si>
  <si>
    <t>Impostos</t>
  </si>
  <si>
    <t>Taxas</t>
  </si>
  <si>
    <t>Contribuições de Melhoria</t>
  </si>
  <si>
    <t>Total dos Impostos, Taxas e Contribuições de Melhoria</t>
  </si>
  <si>
    <t>CONTRIBUIÇÕES</t>
  </si>
  <si>
    <t>Total das Contribuições</t>
  </si>
  <si>
    <t>Contribuições Sociais</t>
  </si>
  <si>
    <t>Contribuições de Intervenção no Domínio Econômico</t>
  </si>
  <si>
    <t>Contribuição de Iluminação Pública</t>
  </si>
  <si>
    <t>Contribuições de Interesse das Categorias Profissionais</t>
  </si>
  <si>
    <t>TOTAL DAS VARIAÇÕES PATRIMONIAIS AUMENTATIVAS</t>
  </si>
  <si>
    <t>EXPLORAÇÃO E VENDA DE BENS, SERVIÇOS E DIREITOS</t>
  </si>
  <si>
    <t>Vendas de Mercadorias</t>
  </si>
  <si>
    <t>Vendas de Produtos</t>
  </si>
  <si>
    <t>Exploração de Bens, Direitos e Prestação de Serviços</t>
  </si>
  <si>
    <t>Total da Exploração e Venda de Bens, Serviços e Direitos</t>
  </si>
  <si>
    <t>VARIAÇÕES PATRIMONIAIS AUMENTATIVAS FINANCEIRAS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</si>
  <si>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</si>
  <si>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</si>
  <si>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</si>
  <si>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</si>
  <si>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</si>
  <si>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</si>
  <si>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</si>
  <si>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</si>
  <si>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E DELEGAÇÕES RECEBIDAS</t>
  </si>
  <si>
    <t>Transferências Intra Governamentais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</si>
  <si>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</si>
  <si>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</si>
  <si>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</si>
  <si>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</si>
  <si>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</si>
  <si>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</si>
  <si>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</si>
  <si>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</si>
  <si>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</si>
  <si>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VALORIZAÇÃO E GANHOS COM ATIVOS E DESINCORPORAÇÃO DE PASSIVOS</t>
  </si>
  <si>
    <t>Reavaliação de Ativos</t>
  </si>
  <si>
    <t>Ganhos com Alienação</t>
  </si>
  <si>
    <t>Ganhos com Incorporação de Ativos</t>
  </si>
  <si>
    <t>Desincorporação de Passivos</t>
  </si>
  <si>
    <t>Reversão de Redução ao Valor Recuperável</t>
  </si>
  <si>
    <t>Total da Valorização e Ganhos com Ativos e Desincorporação de Passivos</t>
  </si>
  <si>
    <t>OUTRAS VARIAÇÕES PATRIMONIAIS AUMENTATIVAS</t>
  </si>
  <si>
    <t>VPA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</si>
  <si>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</si>
  <si>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</si>
  <si>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</si>
  <si>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</si>
  <si>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</si>
  <si>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</si>
  <si>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QUADRO DO DETALHAMENTO DAS VARIAÇÕES PATRIMONIAIS DIMINUTIVAS</t>
  </si>
  <si>
    <t>TOTAL DAS VARIAÇÕES PATRIMONIAIS DIMINUTIVAS</t>
  </si>
  <si>
    <t>PESSOAL E ENCARGOS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</si>
  <si>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</si>
  <si>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</si>
  <si>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</si>
  <si>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</si>
  <si>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</si>
  <si>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BENEFÍCIOS PREVIDENCIÁRIOS E ASSISTENCIAIS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</si>
  <si>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</si>
  <si>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</si>
  <si>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</si>
  <si>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</si>
  <si>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</si>
  <si>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</si>
  <si>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</si>
  <si>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BENS, SERVIÇOS E CONSUMO DE CAPITAL FIXO</t>
  </si>
  <si>
    <t>Uso de Material de Consumo</t>
  </si>
  <si>
    <t>Serviços</t>
  </si>
  <si>
    <t>Depreciação, Amortização e Exaustão</t>
  </si>
  <si>
    <t>Total do Uso de Bens, Serviços e Consumo de Capital Fixo</t>
  </si>
  <si>
    <t>VARIAÇÕES PATRIMONIAIS DIMINUTIVAS FINANCEIRAS</t>
  </si>
  <si>
    <t>Juros e Encargos de Empréstimos e Financiamentos Obtidos</t>
  </si>
  <si>
    <t>Descontos Financeiros Concedidos</t>
  </si>
  <si>
    <t>Aporte ao Banco Central</t>
  </si>
  <si>
    <t>Outras Variações Patrimoniais Diminutivas – Financeiras</t>
  </si>
  <si>
    <t>TRANSFERÊNCIAS E DELEGAÇÕES CONCEDIDAS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</si>
  <si>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</si>
  <si>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</si>
  <si>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</si>
  <si>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</si>
  <si>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 a Entes</t>
  </si>
  <si>
    <t>Outras Transferências e Delegações Concedidas</t>
  </si>
  <si>
    <t>Total das Transferências e Delegações Concedidas</t>
  </si>
  <si>
    <t>DESVALORIZAÇÃO E PERDA DE ATIVOS E INCORPORAÇÃO DE PASSIVOS</t>
  </si>
  <si>
    <t>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</si>
  <si>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</si>
  <si>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</si>
  <si>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</si>
  <si>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</si>
  <si>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</si>
  <si>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TRIBUTÁRIAS</t>
  </si>
  <si>
    <t>Total das VPD Tributárias</t>
  </si>
  <si>
    <t>CUSTO DAS MERCADORIAS E PRODUTOS VENDIDOS, E DOS SERVIÇOS PRESTADOS</t>
  </si>
  <si>
    <t>Custos das Mercadorias Vendidas</t>
  </si>
  <si>
    <t>Custos dos Produtos Vendidos</t>
  </si>
  <si>
    <t>Custos dos Serviços Prestados</t>
  </si>
  <si>
    <t xml:space="preserve">Total dos Total de Custo das Mercadorias e Produtos Vendidos, e dos Serviços Prestados </t>
  </si>
  <si>
    <t>OUTRAS VARIAÇÕES PATRIMONIAIS DIMINUTIVAS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</si>
  <si>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</si>
  <si>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</si>
  <si>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</si>
  <si>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</si>
  <si>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</si>
  <si>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</si>
  <si>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</si>
  <si>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BALANÇO FINANCEIRO</t>
  </si>
  <si>
    <t>INGRESSOS</t>
  </si>
  <si>
    <t>Recursos Vinculados à Educação</t>
  </si>
  <si>
    <t>Recursos Vinculados à Saúde</t>
  </si>
  <si>
    <t>Recursos Vinculados à Assistência Social</t>
  </si>
  <si>
    <t>Transferências Recebidas para a Execução Orçamentária</t>
  </si>
  <si>
    <t>Transferências Financeiras Recebidas Independentes de Execução Orçamentária</t>
  </si>
  <si>
    <t>Transferências Recebidas para Aportes de recursos para o RPPS</t>
  </si>
  <si>
    <t>Receita Orçamentária</t>
  </si>
  <si>
    <t>Total das Receitas Orçamentárias (II)</t>
  </si>
  <si>
    <t>Transferências Financeiras Recebidas</t>
  </si>
  <si>
    <t>Total das Transferências Financeiras Recebidas (II)</t>
  </si>
  <si>
    <t>Recebimentos Extraorçamentários</t>
  </si>
  <si>
    <t>Inscrição de Restos a Pagar Não Processados</t>
  </si>
  <si>
    <t>Inscrição de Restos a Pagar Processados</t>
  </si>
  <si>
    <t>Depósitos Restituíveis e Valores Vinculados</t>
  </si>
  <si>
    <t>Outros Recebimentos Extraorçamentários</t>
  </si>
  <si>
    <t>Saldo do Exercício Anterior</t>
  </si>
  <si>
    <t>DISPÊNDIOS</t>
  </si>
  <si>
    <t>Despesa Orçamentária</t>
  </si>
  <si>
    <t>Transferências Financeiras Concedidas</t>
  </si>
  <si>
    <t>Transferências Concedidas para a Execução Orçamentária</t>
  </si>
  <si>
    <t>Transferências Financeiras Concedidas Independentes de Execução Orçamentária</t>
  </si>
  <si>
    <t>Transferências Concedidas para Aportes de recursos para o RPPS</t>
  </si>
  <si>
    <t>Pagamentos Extraorçamentários</t>
  </si>
  <si>
    <t>Pagamentos de Restos a Pagar Não Processados</t>
  </si>
  <si>
    <t>Pagamentos de Restos a Pagar Processados</t>
  </si>
  <si>
    <t>Outros Pagamentos Extraorçamentários</t>
  </si>
  <si>
    <t>Saldo para o Exercício Seguinte</t>
  </si>
  <si>
    <t>Balanço Financeiro</t>
  </si>
  <si>
    <t>QUADRO DO DETALHAMENTO DA RECEITA ORÇAMENTÁRIA</t>
  </si>
  <si>
    <t>ESPECIFICAÇÃO</t>
  </si>
  <si>
    <t>(a)</t>
  </si>
  <si>
    <t>Deduções da Receita Orçamentária</t>
  </si>
  <si>
    <t>(b)</t>
  </si>
  <si>
    <t>Saldo</t>
  </si>
  <si>
    <t>(c)=(a-b)</t>
  </si>
  <si>
    <t>TOTAL</t>
  </si>
  <si>
    <t>BALANÇO ORÇAMENTÁRIO</t>
  </si>
  <si>
    <t>RECEITAS ORÇAMENTÁRIAS</t>
  </si>
  <si>
    <t>Previsão Inicial</t>
  </si>
  <si>
    <t>Previsão Atualizada</t>
  </si>
  <si>
    <t>Receitas Realizadas</t>
  </si>
  <si>
    <t>(c)</t>
  </si>
  <si>
    <t>(d)=(c-b)</t>
  </si>
  <si>
    <t>Receitas Correntes (I)</t>
  </si>
  <si>
    <t xml:space="preserve">Receita de Contribuições </t>
  </si>
  <si>
    <t xml:space="preserve">Receita Patrimonial </t>
  </si>
  <si>
    <t xml:space="preserve">Receita Agropecuária </t>
  </si>
  <si>
    <t xml:space="preserve">Receita Industrial </t>
  </si>
  <si>
    <t xml:space="preserve">Receita de Serviços </t>
  </si>
  <si>
    <t xml:space="preserve">Transferências Correntes </t>
  </si>
  <si>
    <t>Outras Receitas Correntes</t>
  </si>
  <si>
    <t>Receitas de Capital (II)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</si>
  <si>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</si>
  <si>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</si>
  <si>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</si>
  <si>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</si>
  <si>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</si>
  <si>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 xml:space="preserve">SUBTOTAL DAS RECEITAS (III) = (I + II) </t>
  </si>
  <si>
    <t>Operações de Crédito / Refinanciamento (IV)</t>
  </si>
  <si>
    <t>Operações de Crédito Internas</t>
  </si>
  <si>
    <t>Mobiliária</t>
  </si>
  <si>
    <t>Contratual</t>
  </si>
  <si>
    <t>Operações de Crédito Externas</t>
  </si>
  <si>
    <t xml:space="preserve">SUBTOTAL COM REFINANCIAMENTO (V) = (III + IV) </t>
  </si>
  <si>
    <t>Déficit (VI)</t>
  </si>
  <si>
    <t xml:space="preserve">TOTAL (VII) = (V+ VI) </t>
  </si>
  <si>
    <t>Saldos de Exercícios Anteriores (Utilizados Para Créditos Adicionais)</t>
  </si>
  <si>
    <t xml:space="preserve">Reabertura de Créditos Adicionais </t>
  </si>
  <si>
    <t>Recursos arrecadados em Exercícios Anteriores</t>
  </si>
  <si>
    <t xml:space="preserve">Superávit Financeiro </t>
  </si>
  <si>
    <t>DESPESAS ORÇAMENTÁRIAS</t>
  </si>
  <si>
    <t>Dotação Inicial</t>
  </si>
  <si>
    <t>Dotação Atualizada</t>
  </si>
  <si>
    <t>Despesas Empenhadas</t>
  </si>
  <si>
    <t>Despesas Liquidadas</t>
  </si>
  <si>
    <t>Despesas Pagas</t>
  </si>
  <si>
    <t>Saldo da dotação</t>
  </si>
  <si>
    <t>(e)</t>
  </si>
  <si>
    <t>(f)</t>
  </si>
  <si>
    <t>(g)</t>
  </si>
  <si>
    <t>(h)</t>
  </si>
  <si>
    <t>(i)</t>
  </si>
  <si>
    <t>(j)=(f-g)</t>
  </si>
  <si>
    <t>Despeas Correntes (VIII)</t>
  </si>
  <si>
    <t>Pessoal e Encargos Sociais</t>
  </si>
  <si>
    <t>Juros e Encargos da Dívida</t>
  </si>
  <si>
    <t>Outras Despesas Correntes</t>
  </si>
  <si>
    <t>Despesas de Capital (IX)</t>
  </si>
  <si>
    <t>Inversões Financeiras</t>
  </si>
  <si>
    <t>Amortizações da Dívida</t>
  </si>
  <si>
    <t>Reserva de Contingência (X)</t>
  </si>
  <si>
    <t>SUBTOTAL DAS DESPESAS (XI) =(VIII + IX + X)</t>
  </si>
  <si>
    <t xml:space="preserve">Amortização da Dívida/ Refinanciamento (XII) </t>
  </si>
  <si>
    <t>Amortização da Dívida Interna</t>
  </si>
  <si>
    <t>Dívida Mobiliária</t>
  </si>
  <si>
    <t>Otras Dívidas</t>
  </si>
  <si>
    <t>Amortização da Dívida Externa</t>
  </si>
  <si>
    <t>SUBTOTAL COM REFINANCIAMENTO (XIII)</t>
  </si>
  <si>
    <t>Superávit (XIV)</t>
  </si>
  <si>
    <t>Reserva do RPPS</t>
  </si>
  <si>
    <t>TOTAL (XV) = (XIII + XIV)</t>
  </si>
  <si>
    <t>Balanço Orçamentário</t>
  </si>
  <si>
    <t>QUADRO DA EXECUÇÃO DOS RESTOS A PAGAR NÃO PROCESSADOS</t>
  </si>
  <si>
    <t>Inscritos</t>
  </si>
  <si>
    <t>Em Exercícios Anteriores</t>
  </si>
  <si>
    <t>Em 31 de dez. do Exercício Anterior</t>
  </si>
  <si>
    <t>Liquidados</t>
  </si>
  <si>
    <t>Pagos</t>
  </si>
  <si>
    <t>Cancelados</t>
  </si>
  <si>
    <t>Saldo a Pagar</t>
  </si>
  <si>
    <t>(d)</t>
  </si>
  <si>
    <t>(f)=(a+b-d-e)</t>
  </si>
  <si>
    <t>Despeas Correntes</t>
  </si>
  <si>
    <t>Despesas de Capital</t>
  </si>
  <si>
    <t>QUADRO DA EXECUÇÃO DOS RESTOS A PAGAR PROCESSADOS E NÃO PROCESSADOS LIQUIDADOS</t>
  </si>
  <si>
    <t>(e)=(a+b-c-d)</t>
  </si>
  <si>
    <t>DEMONSTRAÇÃO DOS FLUXOS DE CAIXA</t>
  </si>
  <si>
    <t>FLUXOS DE CAIXA DAS ATIVIDADES OPERACIONAIS</t>
  </si>
  <si>
    <t>Ingressos</t>
  </si>
  <si>
    <t xml:space="preserve">Receita Tributária </t>
  </si>
  <si>
    <t>Receita de Contribuições</t>
  </si>
  <si>
    <t>Receita Agropecuária</t>
  </si>
  <si>
    <t>Receita de Serviços</t>
  </si>
  <si>
    <t>Remuneração das Disponibilidades</t>
  </si>
  <si>
    <t>Outras Receitas Derivadas e Originária</t>
  </si>
  <si>
    <t xml:space="preserve">Transferências recebidas </t>
  </si>
  <si>
    <t>Outros Ingressos Operacionais</t>
  </si>
  <si>
    <t>Desembolsos</t>
  </si>
  <si>
    <t xml:space="preserve">Pessoal e demais despesas </t>
  </si>
  <si>
    <t xml:space="preserve">Juros e encargos da dívida </t>
  </si>
  <si>
    <t>Transferências concedidas</t>
  </si>
  <si>
    <t>Outros desembolsos operacionais</t>
  </si>
  <si>
    <t>Fluxo de caixa líquido das atividades operacionais (I)</t>
  </si>
  <si>
    <t>FLUXOS DE CAIXA DAS ATIVIDADES DE INVESTIMENTO</t>
  </si>
  <si>
    <t>Alienação de bens</t>
  </si>
  <si>
    <t>Amortização de empréstimos e financiamentos concedidos</t>
  </si>
  <si>
    <t xml:space="preserve">Outros ingressos de investimentos </t>
  </si>
  <si>
    <t>Aquisição de ativo não circulante</t>
  </si>
  <si>
    <t xml:space="preserve">Concessão de empréstimos e financiamentos </t>
  </si>
  <si>
    <t xml:space="preserve">Outros desembolsos de investimentos </t>
  </si>
  <si>
    <t>Fluxo de caixa líquido das atividades de investimento (II)</t>
  </si>
  <si>
    <t>FLUXOS DE CAIXA DAS ATIVIDADES DE FINANCIAMENTO</t>
  </si>
  <si>
    <t>Operações de crédito</t>
  </si>
  <si>
    <t xml:space="preserve">Integralização do capital social de empresas dependentes </t>
  </si>
  <si>
    <t>Outros ingressos de financiamentos</t>
  </si>
  <si>
    <t>Amortização /Refinanciamento da dívida</t>
  </si>
  <si>
    <t>Outros desembolsos de financiamentos</t>
  </si>
  <si>
    <t>GERAÇÃO LÍQUIDA DE CAIXA E EQUIVALENTE DE CAIXA (I+II+III)</t>
  </si>
  <si>
    <t>Caixa e Equivalentes de caixa inicial</t>
  </si>
  <si>
    <t xml:space="preserve">Caixa e Equivalente de caixa final </t>
  </si>
  <si>
    <t>Fluxo de caixa líquido das atividades de financiamento (III)</t>
  </si>
  <si>
    <t>Demonstração dos Fluxos de Caixa</t>
  </si>
  <si>
    <t>QUADRO DE TRANSFERÊNCIAS RECEBIDAS E CONCEDIDAS</t>
  </si>
  <si>
    <t>TRANSFERÊNCIAS CORRENTES RECEBIDAS</t>
  </si>
  <si>
    <t>Intergovernamentais</t>
  </si>
  <si>
    <t>da União</t>
  </si>
  <si>
    <t>de Estados e Distrito Federal</t>
  </si>
  <si>
    <t>de Municípios</t>
  </si>
  <si>
    <t>Intragovernamentais</t>
  </si>
  <si>
    <t>Outras transferências correntes recebidas</t>
  </si>
  <si>
    <t>Total das Transferências Recebidas</t>
  </si>
  <si>
    <t>TRANSFERÊNCIAS CONCEDIDAS</t>
  </si>
  <si>
    <t>a União</t>
  </si>
  <si>
    <t>a Estados e Distrito Federal</t>
  </si>
  <si>
    <t>a Municípios</t>
  </si>
  <si>
    <t>a Consórcios Públicos</t>
  </si>
  <si>
    <t>Outras transferências concedidas</t>
  </si>
  <si>
    <t>Total das Transferências Concedidas</t>
  </si>
  <si>
    <t>QUADRO DE DESEMBOLSOS DE PESSOAL E DEMAIS DESPESAS POR FUNÇÃO</t>
  </si>
  <si>
    <t>Legislativa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</si>
  <si>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</si>
  <si>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</si>
  <si>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</si>
  <si>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</si>
  <si>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</si>
  <si>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</si>
  <si>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</si>
  <si>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</si>
  <si>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</si>
  <si>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</si>
  <si>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</si>
  <si>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</si>
  <si>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</si>
  <si>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</si>
  <si>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</si>
  <si>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</si>
  <si>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</si>
  <si>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</si>
  <si>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</si>
  <si>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</si>
  <si>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Transporte</t>
  </si>
  <si>
    <t>Desporto e lazer</t>
  </si>
  <si>
    <t>Encargos especiais</t>
  </si>
  <si>
    <t>Total dos Desembolsos de Pessoal e Demais Despesas por Função</t>
  </si>
  <si>
    <t>FUNÇÃO</t>
  </si>
  <si>
    <t>QUADRO DE JUROS E ENCARGOS DA DÍVIDA</t>
  </si>
  <si>
    <t>JUROS E ENCARGOS DA DÍVIDA</t>
  </si>
  <si>
    <t>Juros e Correção Monetária da Dívida Interna</t>
  </si>
  <si>
    <t>Juros e Correção Monetária da Dívida Externa</t>
  </si>
  <si>
    <t xml:space="preserve">Outros Encargos da Dívida </t>
  </si>
  <si>
    <t>Total dos Juros e Encargos da Dívida</t>
  </si>
  <si>
    <t>Remuneração Negativa de Depósitos Bancáros e Aplicações Financeiras</t>
  </si>
  <si>
    <t>Data inicial</t>
  </si>
  <si>
    <t>Judiciária</t>
  </si>
  <si>
    <t>Essencial à Justiça</t>
  </si>
  <si>
    <t>Habitação </t>
  </si>
  <si>
    <t>Energia </t>
  </si>
  <si>
    <t>Item</t>
  </si>
  <si>
    <t>Valor A</t>
  </si>
  <si>
    <t>Valor B</t>
  </si>
  <si>
    <t>Ajuste</t>
  </si>
  <si>
    <t>Diferença</t>
  </si>
  <si>
    <t>BP: ativo = passivo + PL</t>
  </si>
  <si>
    <t>Caixa e equivalentes inicial: BP x BF</t>
  </si>
  <si>
    <t>Caixa e equivalentes final: BP x BF</t>
  </si>
  <si>
    <t>BP: resultado acumulado</t>
  </si>
  <si>
    <t>BP: ativo financeiro x superávit</t>
  </si>
  <si>
    <t>BP: imobilizado</t>
  </si>
  <si>
    <t>DVP x Resultado do BP</t>
  </si>
  <si>
    <t>DVP: VPA e quadro detalhado</t>
  </si>
  <si>
    <t>Receita orçamentária do BF x BO</t>
  </si>
  <si>
    <t>Despesa orçamentária do BF x BO</t>
  </si>
  <si>
    <t>BF: ingressos =  dispêndios</t>
  </si>
  <si>
    <t>BF: pagamento de RPNP</t>
  </si>
  <si>
    <t>BF: pagamento de RPP</t>
  </si>
  <si>
    <t>BF: inscrição de RPNP</t>
  </si>
  <si>
    <t>BF: inscrição de RPP</t>
  </si>
  <si>
    <t>DFC: geração de caixa x caixa final</t>
  </si>
  <si>
    <t>DFC: caixa inicial x caixa final ano anterior</t>
  </si>
  <si>
    <t>Caixa Líquido Gerado</t>
  </si>
  <si>
    <t>DFC: caixa gerado x diferença de saldos</t>
  </si>
  <si>
    <t>87.612.826/0001-90</t>
  </si>
  <si>
    <t>Obrigações contratuais</t>
  </si>
  <si>
    <t>BP: Ativo total = Ativo Financeiro e Permanente</t>
  </si>
  <si>
    <t>BP: Passivo total = Passivo Financeiro e Permanente</t>
  </si>
  <si>
    <t>Consolidado</t>
  </si>
  <si>
    <t>Descrição</t>
  </si>
  <si>
    <t>Recebimentos</t>
  </si>
  <si>
    <t>Pagamentos</t>
  </si>
  <si>
    <t>Ano atual</t>
  </si>
  <si>
    <t>Ano anterior</t>
  </si>
  <si>
    <t>Ingresso</t>
  </si>
  <si>
    <t>Investimento</t>
  </si>
  <si>
    <t>Financiamento</t>
  </si>
  <si>
    <t>Recursos Não Vinculados</t>
  </si>
  <si>
    <t>Recursos Vinculados (exceto RPPS)</t>
  </si>
  <si>
    <t>Recursos Vinculados à Previdência Social (exceto RPPS)</t>
  </si>
  <si>
    <t>Demais Vinculações Decorrentes de Transferências</t>
  </si>
  <si>
    <t>Demais Vinculações Legais</t>
  </si>
  <si>
    <t>Outras Vinculações</t>
  </si>
  <si>
    <t>Recursos Vinculados ao RPPS</t>
  </si>
  <si>
    <t>Recuros Vinculados ao RPPS - Fundo em Capitalização (Plano Previdenciário)</t>
  </si>
  <si>
    <t>Recuros Vinculados ao RPPS - Fundo em Repartição (Plano Financeiro)</t>
  </si>
  <si>
    <t>Recuros Vinculados ao RPPS - Taxa de Administração</t>
  </si>
  <si>
    <t>Resgate de Investimentos e Aplicações Financeiras</t>
  </si>
  <si>
    <t>Desbloqueio de Valores em Caixa</t>
  </si>
  <si>
    <t>Outras Movimentações Recebidas</t>
  </si>
  <si>
    <t>Outras Movimentações Financeiras Recebidas</t>
  </si>
  <si>
    <t>Total de Outras Movimentações Financeiras Recebidas (III)</t>
  </si>
  <si>
    <t>Total dos Recebimentos Extraorçamentários (IV)</t>
  </si>
  <si>
    <t>Caixa e Equivalentes de Caixa (exceto RPPS)</t>
  </si>
  <si>
    <t>Caixa e Equivalentes de Caixa do RPPS</t>
  </si>
  <si>
    <t>Total do Saldo do Exercício Anterior (V)</t>
  </si>
  <si>
    <t>TOTAL DOS INGRESSOS (V) = (I+II+III+IV+V)</t>
  </si>
  <si>
    <t>Total das Despesas Orçamentárias (VII)</t>
  </si>
  <si>
    <t>Total das Transferências Financeiras Concedidas (VIII)</t>
  </si>
  <si>
    <t>Transferências para Investimentos e Aplicações Financeiras</t>
  </si>
  <si>
    <t>Bloqueio de Valores em Caixa</t>
  </si>
  <si>
    <t>Outras Movimentações Concedidas</t>
  </si>
  <si>
    <t>Total de Outras Movimentações Financeiras Concedidas (IX)</t>
  </si>
  <si>
    <t>Total dos Pagamentos Extraorçamentários (X)</t>
  </si>
  <si>
    <t>Total do Saldo para o Exercício Seguinte (XI)</t>
  </si>
  <si>
    <t>TOTAL DOS DISPÊNDIOS (XII) = (VII+VIII+IX+X+XI)</t>
  </si>
  <si>
    <t>(f)=(d-e)</t>
  </si>
  <si>
    <t>Outras Movimentações Financeiras Concedidas</t>
  </si>
  <si>
    <t>Eduardo Maahs Marasca</t>
  </si>
  <si>
    <t>025.683.290-09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</si>
</sst>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;&quot;- &quot;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2"/>
    </xf>
    <xf numFmtId="0" fontId="1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 inden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 indent="1"/>
    </xf>
    <xf numFmtId="164" fontId="2" fillId="0" borderId="13" xfId="0" applyNumberFormat="1" applyFont="1" applyBorder="1" applyAlignment="1">
      <alignment horizontal="right"/>
    </xf>
    <xf numFmtId="0" fontId="0" fillId="3" borderId="0" xfId="0" applyFill="1"/>
    <xf numFmtId="0" fontId="0" fillId="3" borderId="14" xfId="0" applyFill="1" applyBorder="1"/>
    <xf numFmtId="0" fontId="4" fillId="0" borderId="15" xfId="0" applyFont="1" applyBorder="1"/>
    <xf numFmtId="0" fontId="0" fillId="3" borderId="15" xfId="0" applyFill="1" applyBorder="1"/>
    <xf numFmtId="164" fontId="0" fillId="3" borderId="15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0" fillId="3" borderId="14" xfId="0" applyNumberFormat="1" applyFill="1" applyBorder="1"/>
    <xf numFmtId="0" fontId="2" fillId="0" borderId="4" xfId="0" applyFont="1" applyBorder="1" applyAlignment="1">
      <alignment horizontal="left" indent="2"/>
    </xf>
    <xf numFmtId="165" fontId="2" fillId="0" borderId="0" xfId="0" applyNumberFormat="1" applyFont="1"/>
    <xf numFmtId="164" fontId="5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0447-B354-403F-8322-18E6B91ADBF3}" name="tblBfOutrosExtra" displayName="tblBfOutrosExtra" ref="A2:C18" totalsRowShown="0">
  <tableColumns count="3">
    <tableColumn id="1" xr3:uid="{E08C9A06-EF66-4CC5-96F5-06ED67DCA917}" name="Descrição"/>
    <tableColumn id="2" xr3:uid="{FB30E42B-6691-4207-8201-5077AC81F342}" name="Recebimentos" dataDxfId="7"/>
    <tableColumn id="3" xr3:uid="{C694688D-5F82-405D-A1E6-29117BB72A08}" name="Pagamento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5ED59-E4B0-4DC5-96D5-49D8FA727F48}" name="tblBfOutrosExtraAnterior" displayName="tblBfOutrosExtraAnterior" ref="E2:G18" totalsRowShown="0">
  <tableColumns count="3">
    <tableColumn id="1" xr3:uid="{B5497342-A0CE-48A0-AA96-9FAAB134F735}" name="Descrição"/>
    <tableColumn id="2" xr3:uid="{7C77F2B6-2FD9-40B3-B6C5-A4FA46895343}" name="Recebimentos" dataDxfId="5"/>
    <tableColumn id="3" xr3:uid="{51D3EE80-F644-4688-8AE4-218193E44630}" name="Pagamento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C9858-373A-422C-8A99-DA49D11224BC}" name="tblDFCOutrosIngressosInvestimento" displayName="tblDFCOutrosIngressosInvestimento" ref="B3:C19" totalsRowShown="0">
  <tableColumns count="2">
    <tableColumn id="1" xr3:uid="{33A11022-7AD3-4C5B-AAE2-29AB49836D01}" name="Descrição"/>
    <tableColumn id="2" xr3:uid="{F2CE5841-266B-43BD-93BC-802EA0AF5D76}" name="Valo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F1A3E-C771-45D3-BD61-60793B8CDF63}" name="tblDFCOutrosIngressosInvestimentoAnterior" displayName="tblDFCOutrosIngressosInvestimentoAnterior" ref="E3:F19" totalsRowShown="0">
  <tableColumns count="2">
    <tableColumn id="1" xr3:uid="{735A49B5-A5B4-4A8B-BE91-7BFFC5244227}" name="Descrição"/>
    <tableColumn id="2" xr3:uid="{E4D634B4-21D9-4965-9EC9-BFF6FF5511CB}" name="Valo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B2F31-E599-4FDC-A9D3-21AAB1091A70}" name="tblDFCOutrosIngressosFinanciamento" displayName="tblDFCOutrosIngressosFinanciamento" ref="H3:I19" totalsRowShown="0">
  <tableColumns count="2">
    <tableColumn id="1" xr3:uid="{4C4BC56D-BFDB-4B87-B17B-61998A4A137E}" name="Descrição"/>
    <tableColumn id="2" xr3:uid="{A810C4EC-9467-4476-BF09-FA3AC87DC48E}" name="Valor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57566-D5AA-4683-83F4-FA0DC8D0432F}" name="tblDFCOutrosIngressosFinanciamentoAnterior" displayName="tblDFCOutrosIngressosFinanciamentoAnterior" ref="K3:L19" totalsRowShown="0">
  <tableColumns count="2">
    <tableColumn id="1" xr3:uid="{E33937AA-E4E2-4D0D-BC85-CC8C050006B8}" name="Descrição"/>
    <tableColumn id="2" xr3:uid="{5A057C86-D784-4563-B9C2-72EB6474FF3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81A-1C5D-436D-8A00-3D7C6FD59808}">
  <dimension ref="B2:C13"/>
  <sheetViews>
    <sheetView workbookViewId="0">
      <selection activeCell="C10" sqref="C10"/>
    </sheetView>
  </sheetViews>
  <sheetFormatPr defaultRowHeight="15" x14ac:dyDescent="0.25"/>
  <cols>
    <col min="2" max="2" width="28" bestFit="1" customWidth="1"/>
    <col min="3" max="3" width="30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13</v>
      </c>
      <c r="C3" t="s">
        <v>594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590</v>
      </c>
    </row>
    <row r="6" spans="2:3" x14ac:dyDescent="0.25">
      <c r="B6" t="s">
        <v>5</v>
      </c>
      <c r="C6" s="1">
        <v>45291</v>
      </c>
    </row>
    <row r="7" spans="2:3" x14ac:dyDescent="0.25">
      <c r="B7" t="s">
        <v>6</v>
      </c>
      <c r="C7" t="s">
        <v>634</v>
      </c>
    </row>
    <row r="8" spans="2:3" x14ac:dyDescent="0.25">
      <c r="B8" t="s">
        <v>7</v>
      </c>
      <c r="C8" t="s">
        <v>12</v>
      </c>
    </row>
    <row r="9" spans="2:3" x14ac:dyDescent="0.25">
      <c r="B9" t="s">
        <v>8</v>
      </c>
      <c r="C9" t="s">
        <v>635</v>
      </c>
    </row>
    <row r="10" spans="2:3" x14ac:dyDescent="0.25">
      <c r="B10" t="s">
        <v>9</v>
      </c>
      <c r="C10" t="s">
        <v>14</v>
      </c>
    </row>
    <row r="11" spans="2:3" x14ac:dyDescent="0.25">
      <c r="B11" t="s">
        <v>10</v>
      </c>
      <c r="C11" t="s">
        <v>15</v>
      </c>
    </row>
    <row r="12" spans="2:3" x14ac:dyDescent="0.25">
      <c r="B12" t="s">
        <v>11</v>
      </c>
      <c r="C12" t="s">
        <v>16</v>
      </c>
    </row>
    <row r="13" spans="2:3" x14ac:dyDescent="0.25">
      <c r="B13" t="s">
        <v>67</v>
      </c>
      <c r="C13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2AB-1230-4DA5-BABA-E97761EF10C6}">
  <sheetPr>
    <tabColor theme="9"/>
    <pageSetUpPr fitToPage="1"/>
  </sheetPr>
  <dimension ref="B2:E27"/>
  <sheetViews>
    <sheetView topLeftCell="A3" workbookViewId="0">
      <selection activeCell="D12" sqref="D12"/>
    </sheetView>
  </sheetViews>
  <sheetFormatPr defaultRowHeight="15.75" x14ac:dyDescent="0.25"/>
  <cols>
    <col min="1" max="1" width="9.140625" style="3"/>
    <col min="2" max="2" width="58.28515625" style="3" customWidth="1"/>
    <col min="3" max="3" width="16.85546875" style="3" bestFit="1" customWidth="1"/>
    <col min="4" max="4" width="24.7109375" style="3" bestFit="1" customWidth="1"/>
    <col min="5" max="5" width="22.5703125" style="3" bestFit="1" customWidth="1"/>
    <col min="6" max="6" width="9.140625" style="3"/>
    <col min="7" max="7" width="12.42578125" style="3" bestFit="1" customWidth="1"/>
    <col min="8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190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191</v>
      </c>
      <c r="C10" s="12" t="s">
        <v>192</v>
      </c>
      <c r="D10" s="12" t="s">
        <v>193</v>
      </c>
      <c r="E10" s="12" t="s">
        <v>194</v>
      </c>
    </row>
    <row r="11" spans="2:5" x14ac:dyDescent="0.25">
      <c r="B11" s="30" t="s">
        <v>196</v>
      </c>
      <c r="C11" s="31" t="e">
        <f>SUM(C12,C13,C14,C15,C16,C17,C18)</f>
        <v>#REF!</v>
      </c>
      <c r="D11" s="31" t="e">
        <f>SUM(D12,D13,D14,D15,D16,D17,D18)</f>
        <v>#REF!</v>
      </c>
      <c r="E11" s="31" t="e">
        <f>SUM(C11:D11)</f>
        <v>#REF!</v>
      </c>
    </row>
    <row r="12" spans="2:5" x14ac:dyDescent="0.25">
      <c r="B12" s="29" t="s">
        <v>240</v>
      </c>
      <c r="C12" s="25" t="e">
        <f>SUMIFS(#REF!,#REF!,'BP Q5'!B12)</f>
        <v>#REF!</v>
      </c>
      <c r="D12" s="25" t="e">
        <f>SUMIFS(#REF!,#REF!,'BP Q5'!B12)</f>
        <v>#REF!</v>
      </c>
      <c r="E12" s="25" t="e">
        <f t="shared" ref="E12:E20" si="0">SUM(C12:D12)</f>
        <v>#REF!</v>
      </c>
    </row>
    <row r="13" spans="2:5" x14ac:dyDescent="0.25">
      <c r="B13" s="29" t="s">
        <v>241</v>
      </c>
      <c r="C13" s="25" t="e">
        <f>SUMIFS(#REF!,#REF!,'BP Q5'!B13)</f>
        <v>#REF!</v>
      </c>
      <c r="D13" s="25" t="e">
        <f>SUMIFS(#REF!,#REF!,'BP Q5'!B13)</f>
        <v>#REF!</v>
      </c>
      <c r="E13" s="25" t="e">
        <f t="shared" si="0"/>
        <v>#REF!</v>
      </c>
    </row>
    <row r="14" spans="2:5" x14ac:dyDescent="0.25">
      <c r="B14" s="29" t="s">
        <v>242</v>
      </c>
      <c r="C14" s="25" t="e">
        <f>SUMIFS(#REF!,#REF!,'BP Q5'!B14)</f>
        <v>#REF!</v>
      </c>
      <c r="D14" s="25" t="e">
        <f>SUMIFS(#REF!,#REF!,'BP Q5'!B14)</f>
        <v>#REF!</v>
      </c>
      <c r="E14" s="25" t="e">
        <f t="shared" si="0"/>
        <v>#REF!</v>
      </c>
    </row>
    <row r="15" spans="2:5" x14ac:dyDescent="0.25">
      <c r="B15" s="29" t="s">
        <v>243</v>
      </c>
      <c r="C15" s="25" t="e">
        <f>SUMIFS(#REF!,#REF!,'BP Q5'!B15)</f>
        <v>#REF!</v>
      </c>
      <c r="D15" s="25" t="e">
        <f>SUMIFS(#REF!,#REF!,'BP Q5'!B15)</f>
        <v>#REF!</v>
      </c>
      <c r="E15" s="25" t="e">
        <f t="shared" si="0"/>
        <v>#REF!</v>
      </c>
    </row>
    <row r="16" spans="2:5" x14ac:dyDescent="0.25">
      <c r="B16" s="29" t="s">
        <v>244</v>
      </c>
      <c r="C16" s="25" t="e">
        <f>SUMIFS(#REF!,#REF!,'BP Q5'!B16)</f>
        <v>#REF!</v>
      </c>
      <c r="D16" s="25" t="e">
        <f>SUMIFS(#REF!,#REF!,'BP Q5'!B16)</f>
        <v>#REF!</v>
      </c>
      <c r="E16" s="25" t="e">
        <f t="shared" si="0"/>
        <v>#REF!</v>
      </c>
    </row>
    <row r="17" spans="2:5" x14ac:dyDescent="0.25">
      <c r="B17" s="29" t="s">
        <v>245</v>
      </c>
      <c r="C17" s="25" t="e">
        <f>SUMIFS(#REF!,#REF!,'BP Q5'!B17)</f>
        <v>#REF!</v>
      </c>
      <c r="D17" s="25" t="e">
        <f>SUMIFS(#REF!,#REF!,'BP Q5'!B17)</f>
        <v>#REF!</v>
      </c>
      <c r="E17" s="25" t="e">
        <f t="shared" si="0"/>
        <v>#REF!</v>
      </c>
    </row>
    <row r="18" spans="2:5" x14ac:dyDescent="0.25">
      <c r="B18" s="29" t="s">
        <v>246</v>
      </c>
      <c r="C18" s="25" t="e">
        <f>SUMIFS(#REF!,#REF!,'BP Q5'!B18)</f>
        <v>#REF!</v>
      </c>
      <c r="D18" s="25" t="e">
        <f>SUMIFS(#REF!,#REF!,'BP Q5'!B18)</f>
        <v>#REF!</v>
      </c>
      <c r="E18" s="25" t="e">
        <f t="shared" si="0"/>
        <v>#REF!</v>
      </c>
    </row>
    <row r="19" spans="2:5" x14ac:dyDescent="0.25">
      <c r="B19" s="30" t="s">
        <v>197</v>
      </c>
      <c r="C19" s="31" t="e">
        <f>SUMIFS(#REF!,#REF!,'BP Q5'!B19)</f>
        <v>#REF!</v>
      </c>
      <c r="D19" s="31" t="e">
        <f>SUMIFS(#REF!,#REF!,'BP Q5'!B19)</f>
        <v>#REF!</v>
      </c>
      <c r="E19" s="31" t="e">
        <f t="shared" si="0"/>
        <v>#REF!</v>
      </c>
    </row>
    <row r="20" spans="2:5" x14ac:dyDescent="0.25">
      <c r="B20" s="27" t="s">
        <v>195</v>
      </c>
      <c r="C20" s="16" t="e">
        <f>C11+C19</f>
        <v>#REF!</v>
      </c>
      <c r="D20" s="16" t="e">
        <f>D11+D19</f>
        <v>#REF!</v>
      </c>
      <c r="E20" s="16" t="e">
        <f t="shared" si="0"/>
        <v>#REF!</v>
      </c>
    </row>
    <row r="21" spans="2:5" x14ac:dyDescent="0.25">
      <c r="B21" s="23" t="str">
        <f ca="1">paramFonte</f>
        <v>Fonte: MS Excel; Órgão emissor: Secretaria da Fazenda / Setor de Contabilidade; Data de emissão: 14/02/2025, às 11:07</v>
      </c>
      <c r="C21" s="23"/>
      <c r="D21" s="23"/>
      <c r="E21" s="28"/>
    </row>
    <row r="25" spans="2:5" x14ac:dyDescent="0.25">
      <c r="B25" s="3" t="str">
        <f>UPPER(assContabilistaNome)</f>
        <v>EVERTON DA ROSA</v>
      </c>
      <c r="D25" s="3" t="str">
        <f>UPPER(assGestorNome)</f>
        <v>EDUARDO MAAHS MARASCA</v>
      </c>
    </row>
    <row r="26" spans="2:5" x14ac:dyDescent="0.25">
      <c r="B26" s="3" t="str">
        <f>assContabilistaCargo</f>
        <v>Contador CRC nº RS-076595/O-3</v>
      </c>
      <c r="D26" s="3" t="str">
        <f>assGestorCargo</f>
        <v>Prefeito Municipal</v>
      </c>
    </row>
    <row r="27" spans="2:5" x14ac:dyDescent="0.25">
      <c r="B27" s="3" t="str">
        <f>"CPF nº "&amp;assContabilistaCPF</f>
        <v>CPF nº 962.670.200-10</v>
      </c>
      <c r="D27" s="3" t="str">
        <f>"CPF nº "&amp;assGestorCPF</f>
        <v>CPF nº 025.683.290-09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7AF-07DA-4603-A44D-3F041DE72B61}">
  <sheetPr>
    <tabColor theme="9"/>
    <pageSetUpPr fitToPage="1"/>
  </sheetPr>
  <dimension ref="B2:D42"/>
  <sheetViews>
    <sheetView topLeftCell="A28" workbookViewId="0">
      <selection activeCell="B36" sqref="B36:D3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198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199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201</v>
      </c>
      <c r="C13" s="14" t="e">
        <f>'DVP Q1'!C16</f>
        <v>#REF!</v>
      </c>
      <c r="D13" s="14" t="e">
        <f>'DVP Q1'!D16</f>
        <v>#REF!</v>
      </c>
    </row>
    <row r="14" spans="2:4" x14ac:dyDescent="0.25">
      <c r="B14" s="8" t="s">
        <v>202</v>
      </c>
      <c r="C14" s="14" t="e">
        <f>'DVP Q1'!C24</f>
        <v>#REF!</v>
      </c>
      <c r="D14" s="14" t="e">
        <f>'DVP Q1'!D24</f>
        <v>#REF!</v>
      </c>
    </row>
    <row r="15" spans="2:4" x14ac:dyDescent="0.25">
      <c r="B15" s="8" t="s">
        <v>203</v>
      </c>
      <c r="C15" s="14" t="e">
        <f>'DVP Q1'!C31</f>
        <v>#REF!</v>
      </c>
      <c r="D15" s="14" t="e">
        <f>'DVP Q1'!D31</f>
        <v>#REF!</v>
      </c>
    </row>
    <row r="16" spans="2:4" x14ac:dyDescent="0.25">
      <c r="B16" s="8" t="s">
        <v>204</v>
      </c>
      <c r="C16" s="14" t="e">
        <f>'DVP Q1'!C43</f>
        <v>#REF!</v>
      </c>
      <c r="D16" s="14" t="e">
        <f>'DVP Q1'!D43</f>
        <v>#REF!</v>
      </c>
    </row>
    <row r="17" spans="2:4" x14ac:dyDescent="0.25">
      <c r="B17" s="8" t="s">
        <v>205</v>
      </c>
      <c r="C17" s="14" t="e">
        <f>'DVP Q1'!C56</f>
        <v>#REF!</v>
      </c>
      <c r="D17" s="14" t="e">
        <f>'DVP Q1'!D56</f>
        <v>#REF!</v>
      </c>
    </row>
    <row r="18" spans="2:4" x14ac:dyDescent="0.25">
      <c r="B18" s="8" t="s">
        <v>206</v>
      </c>
      <c r="C18" s="14" t="e">
        <f>'DVP Q1'!C65</f>
        <v>#REF!</v>
      </c>
      <c r="D18" s="14" t="e">
        <f>'DVP Q1'!D65</f>
        <v>#REF!</v>
      </c>
    </row>
    <row r="19" spans="2:4" x14ac:dyDescent="0.25">
      <c r="B19" s="8" t="s">
        <v>207</v>
      </c>
      <c r="C19" s="14" t="e">
        <f>'DVP Q1'!C75</f>
        <v>#REF!</v>
      </c>
      <c r="D19" s="14" t="e">
        <f>'DVP Q1'!D75</f>
        <v>#REF!</v>
      </c>
    </row>
    <row r="20" spans="2:4" x14ac:dyDescent="0.25">
      <c r="B20" s="17" t="s">
        <v>200</v>
      </c>
      <c r="C20" s="15" t="e">
        <f>SUM(C13:C19)</f>
        <v>#REF!</v>
      </c>
      <c r="D20" s="15" t="e">
        <f>SUM(D13:D19)</f>
        <v>#REF!</v>
      </c>
    </row>
    <row r="21" spans="2:4" x14ac:dyDescent="0.25">
      <c r="B21" s="6"/>
      <c r="C21" s="14"/>
      <c r="D21" s="14"/>
    </row>
    <row r="22" spans="2:4" x14ac:dyDescent="0.25">
      <c r="B22" s="5" t="s">
        <v>208</v>
      </c>
      <c r="C22" s="13"/>
      <c r="D22" s="13"/>
    </row>
    <row r="23" spans="2:4" x14ac:dyDescent="0.25">
      <c r="B23" s="6"/>
      <c r="C23" s="14"/>
      <c r="D23" s="14"/>
    </row>
    <row r="24" spans="2:4" x14ac:dyDescent="0.25">
      <c r="B24" s="8" t="s">
        <v>210</v>
      </c>
      <c r="C24" s="14" t="e">
        <f>'DVP Q2'!C17</f>
        <v>#REF!</v>
      </c>
      <c r="D24" s="14" t="e">
        <f>'DVP Q2'!D17</f>
        <v>#REF!</v>
      </c>
    </row>
    <row r="25" spans="2:4" x14ac:dyDescent="0.25">
      <c r="B25" s="8" t="s">
        <v>211</v>
      </c>
      <c r="C25" s="14" t="e">
        <f>'DVP Q2'!C27</f>
        <v>#REF!</v>
      </c>
      <c r="D25" s="14" t="e">
        <f>'DVP Q2'!D27</f>
        <v>#REF!</v>
      </c>
    </row>
    <row r="26" spans="2:4" x14ac:dyDescent="0.25">
      <c r="B26" s="8" t="s">
        <v>212</v>
      </c>
      <c r="C26" s="14" t="e">
        <f>'DVP Q2'!C34</f>
        <v>#REF!</v>
      </c>
      <c r="D26" s="14" t="e">
        <f>'DVP Q2'!D34</f>
        <v>#REF!</v>
      </c>
    </row>
    <row r="27" spans="2:4" x14ac:dyDescent="0.25">
      <c r="B27" s="8" t="s">
        <v>213</v>
      </c>
      <c r="C27" s="14" t="e">
        <f>'DVP Q2'!C46</f>
        <v>#REF!</v>
      </c>
      <c r="D27" s="14" t="e">
        <f>'DVP Q2'!D46</f>
        <v>#REF!</v>
      </c>
    </row>
    <row r="28" spans="2:4" x14ac:dyDescent="0.25">
      <c r="B28" s="8" t="s">
        <v>214</v>
      </c>
      <c r="C28" s="14" t="e">
        <f>'DVP Q2'!C58</f>
        <v>#REF!</v>
      </c>
      <c r="D28" s="14" t="e">
        <f>'DVP Q2'!D58</f>
        <v>#REF!</v>
      </c>
    </row>
    <row r="29" spans="2:4" x14ac:dyDescent="0.25">
      <c r="B29" s="8" t="s">
        <v>215</v>
      </c>
      <c r="C29" s="14" t="e">
        <f>'DVP Q2'!C67</f>
        <v>#REF!</v>
      </c>
      <c r="D29" s="14" t="e">
        <f>'DVP Q2'!D67</f>
        <v>#REF!</v>
      </c>
    </row>
    <row r="30" spans="2:4" x14ac:dyDescent="0.25">
      <c r="B30" s="8" t="s">
        <v>216</v>
      </c>
      <c r="C30" s="14" t="e">
        <f>'DVP Q2'!C73</f>
        <v>#REF!</v>
      </c>
      <c r="D30" s="14" t="e">
        <f>'DVP Q2'!D73</f>
        <v>#REF!</v>
      </c>
    </row>
    <row r="31" spans="2:4" x14ac:dyDescent="0.25">
      <c r="B31" s="8" t="s">
        <v>217</v>
      </c>
      <c r="C31" s="14" t="e">
        <f>'DVP Q2'!C80</f>
        <v>#REF!</v>
      </c>
      <c r="D31" s="14" t="e">
        <f>'DVP Q2'!D80</f>
        <v>#REF!</v>
      </c>
    </row>
    <row r="32" spans="2:4" x14ac:dyDescent="0.25">
      <c r="B32" s="8" t="s">
        <v>218</v>
      </c>
      <c r="C32" s="14" t="e">
        <f>'DVP Q2'!C92</f>
        <v>#REF!</v>
      </c>
      <c r="D32" s="14" t="e">
        <f>'DVP Q2'!D92</f>
        <v>#REF!</v>
      </c>
    </row>
    <row r="33" spans="2:4" x14ac:dyDescent="0.25">
      <c r="B33" s="17" t="s">
        <v>209</v>
      </c>
      <c r="C33" s="15" t="e">
        <f>SUM(C24:C32)</f>
        <v>#REF!</v>
      </c>
      <c r="D33" s="15" t="e">
        <f>SUM(D24:D32)</f>
        <v>#REF!</v>
      </c>
    </row>
    <row r="34" spans="2:4" x14ac:dyDescent="0.25">
      <c r="B34" s="10"/>
      <c r="C34" s="14"/>
      <c r="D34" s="14"/>
    </row>
    <row r="35" spans="2:4" x14ac:dyDescent="0.25">
      <c r="B35" s="11" t="s">
        <v>219</v>
      </c>
      <c r="C35" s="16" t="e">
        <f>C20-C33</f>
        <v>#REF!</v>
      </c>
      <c r="D35" s="16" t="e">
        <f>D20-D33</f>
        <v>#REF!</v>
      </c>
    </row>
    <row r="36" spans="2:4" x14ac:dyDescent="0.25">
      <c r="B36" s="55" t="str">
        <f ca="1">paramFonte</f>
        <v>Fonte: MS Excel; Órgão emissor: Secretaria da Fazenda / Setor de Contabilidade; Data de emissão: 14/02/2025, às 11:07</v>
      </c>
      <c r="C36" s="55"/>
      <c r="D36" s="55"/>
    </row>
    <row r="40" spans="2:4" x14ac:dyDescent="0.25">
      <c r="B40" s="3" t="str">
        <f>UPPER(assContabilistaNome)</f>
        <v>EVERTON DA ROSA</v>
      </c>
      <c r="C40" s="3" t="str">
        <f>UPPER(assGestorNome)</f>
        <v>EDUARDO MAAHS MARASCA</v>
      </c>
    </row>
    <row r="41" spans="2:4" x14ac:dyDescent="0.25">
      <c r="B41" s="3" t="str">
        <f>assContabilistaCargo</f>
        <v>Contador CRC nº RS-076595/O-3</v>
      </c>
      <c r="C41" s="3" t="str">
        <f>assGestorCargo</f>
        <v>Prefeito Municipal</v>
      </c>
    </row>
    <row r="42" spans="2:4" x14ac:dyDescent="0.25">
      <c r="B42" s="3" t="str">
        <f>"CPF nº "&amp;assContabilistaCPF</f>
        <v>CPF nº 962.670.200-10</v>
      </c>
      <c r="C42" s="3" t="str">
        <f>"CPF nº "&amp;assGestorCPF</f>
        <v>CPF nº 025.683.290-09</v>
      </c>
    </row>
  </sheetData>
  <mergeCells count="1">
    <mergeCell ref="B36:D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C4D2-0A15-4C19-BF2C-C9CF77463D05}">
  <sheetPr>
    <tabColor theme="9"/>
    <pageSetUpPr fitToPage="1"/>
  </sheetPr>
  <dimension ref="B2:D84"/>
  <sheetViews>
    <sheetView topLeftCell="A7" workbookViewId="0">
      <selection activeCell="B25" sqref="B2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248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249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250</v>
      </c>
      <c r="C13" s="14" t="e">
        <f>SUMIFS(#REF!,#REF!,'DVP Q1'!B13)</f>
        <v>#REF!</v>
      </c>
      <c r="D13" s="14" t="e">
        <f>SUMIFS(#REF!,#REF!,'DVP Q1'!C13)</f>
        <v>#REF!</v>
      </c>
    </row>
    <row r="14" spans="2:4" x14ac:dyDescent="0.25">
      <c r="B14" s="8" t="s">
        <v>251</v>
      </c>
      <c r="C14" s="14" t="e">
        <f>SUMIFS(#REF!,#REF!,'DVP Q1'!B14)</f>
        <v>#REF!</v>
      </c>
      <c r="D14" s="14" t="e">
        <f>SUMIFS(#REF!,#REF!,'DVP Q1'!C14)</f>
        <v>#REF!</v>
      </c>
    </row>
    <row r="15" spans="2:4" x14ac:dyDescent="0.25">
      <c r="B15" s="8" t="s">
        <v>252</v>
      </c>
      <c r="C15" s="14" t="e">
        <f>SUMIFS(#REF!,#REF!,'DVP Q1'!B15)</f>
        <v>#REF!</v>
      </c>
      <c r="D15" s="14" t="e">
        <f>SUMIFS(#REF!,#REF!,'DVP Q1'!C15)</f>
        <v>#REF!</v>
      </c>
    </row>
    <row r="16" spans="2:4" x14ac:dyDescent="0.25">
      <c r="B16" s="17" t="s">
        <v>253</v>
      </c>
      <c r="C16" s="15" t="e">
        <f>SUM(C13:C15)</f>
        <v>#REF!</v>
      </c>
      <c r="D16" s="15" t="e">
        <f>SUM(D13:D15)</f>
        <v>#REF!</v>
      </c>
    </row>
    <row r="17" spans="2:4" x14ac:dyDescent="0.25">
      <c r="B17" s="6"/>
      <c r="C17" s="14"/>
      <c r="D17" s="14"/>
    </row>
    <row r="18" spans="2:4" x14ac:dyDescent="0.25">
      <c r="B18" s="5" t="s">
        <v>254</v>
      </c>
      <c r="C18" s="13"/>
      <c r="D18" s="13"/>
    </row>
    <row r="19" spans="2:4" x14ac:dyDescent="0.25">
      <c r="B19" s="6"/>
      <c r="C19" s="14"/>
      <c r="D19" s="14"/>
    </row>
    <row r="20" spans="2:4" x14ac:dyDescent="0.25">
      <c r="B20" s="8" t="s">
        <v>256</v>
      </c>
      <c r="C20" s="14" t="e">
        <f>SUMIFS(#REF!,#REF!,'DVP Q1'!B20)</f>
        <v>#REF!</v>
      </c>
      <c r="D20" s="14" t="e">
        <f>SUMIFS(#REF!,#REF!,'DVP Q1'!C20)</f>
        <v>#REF!</v>
      </c>
    </row>
    <row r="21" spans="2:4" x14ac:dyDescent="0.25">
      <c r="B21" s="8" t="s">
        <v>257</v>
      </c>
      <c r="C21" s="14" t="e">
        <f>SUMIFS(#REF!,#REF!,'DVP Q1'!B21)</f>
        <v>#REF!</v>
      </c>
      <c r="D21" s="14" t="e">
        <f>SUMIFS(#REF!,#REF!,'DVP Q1'!C21)</f>
        <v>#REF!</v>
      </c>
    </row>
    <row r="22" spans="2:4" x14ac:dyDescent="0.25">
      <c r="B22" s="8" t="s">
        <v>258</v>
      </c>
      <c r="C22" s="14" t="e">
        <f>SUMIFS(#REF!,#REF!,'DVP Q1'!B22)</f>
        <v>#REF!</v>
      </c>
      <c r="D22" s="14" t="e">
        <f>SUMIFS(#REF!,#REF!,'DVP Q1'!C22)</f>
        <v>#REF!</v>
      </c>
    </row>
    <row r="23" spans="2:4" x14ac:dyDescent="0.25">
      <c r="B23" s="8" t="s">
        <v>259</v>
      </c>
      <c r="C23" s="14" t="e">
        <f>SUMIFS(#REF!,#REF!,'DVP Q1'!B23)</f>
        <v>#REF!</v>
      </c>
      <c r="D23" s="14" t="e">
        <f>SUMIFS(#REF!,#REF!,'DVP Q1'!C23)</f>
        <v>#REF!</v>
      </c>
    </row>
    <row r="24" spans="2:4" x14ac:dyDescent="0.25">
      <c r="B24" s="17" t="s">
        <v>255</v>
      </c>
      <c r="C24" s="15" t="e">
        <f>SUM(C20:C23)</f>
        <v>#REF!</v>
      </c>
      <c r="D24" s="15" t="e">
        <f>SUM(D20:D23)</f>
        <v>#REF!</v>
      </c>
    </row>
    <row r="25" spans="2:4" x14ac:dyDescent="0.25">
      <c r="B25" s="32"/>
      <c r="C25" s="13"/>
      <c r="D25" s="13"/>
    </row>
    <row r="26" spans="2:4" x14ac:dyDescent="0.25">
      <c r="B26" s="5" t="s">
        <v>261</v>
      </c>
      <c r="C26" s="13"/>
      <c r="D26" s="13"/>
    </row>
    <row r="27" spans="2:4" x14ac:dyDescent="0.25">
      <c r="B27" s="6"/>
      <c r="C27" s="14"/>
      <c r="D27" s="14"/>
    </row>
    <row r="28" spans="2:4" x14ac:dyDescent="0.25">
      <c r="B28" s="8" t="s">
        <v>262</v>
      </c>
      <c r="C28" s="14" t="e">
        <f>SUMIFS(#REF!,#REF!,'DVP Q1'!B28)</f>
        <v>#REF!</v>
      </c>
      <c r="D28" s="14" t="e">
        <f>SUMIFS(#REF!,#REF!,'DVP Q1'!C28)</f>
        <v>#REF!</v>
      </c>
    </row>
    <row r="29" spans="2:4" x14ac:dyDescent="0.25">
      <c r="B29" s="8" t="s">
        <v>263</v>
      </c>
      <c r="C29" s="14" t="e">
        <f>SUMIFS(#REF!,#REF!,'DVP Q1'!B29)</f>
        <v>#REF!</v>
      </c>
      <c r="D29" s="14" t="e">
        <f>SUMIFS(#REF!,#REF!,'DVP Q1'!C29)</f>
        <v>#REF!</v>
      </c>
    </row>
    <row r="30" spans="2:4" x14ac:dyDescent="0.25">
      <c r="B30" s="8" t="s">
        <v>264</v>
      </c>
      <c r="C30" s="14" t="e">
        <f>SUMIFS(#REF!,#REF!,'DVP Q1'!B30)</f>
        <v>#REF!</v>
      </c>
      <c r="D30" s="14" t="e">
        <f>SUMIFS(#REF!,#REF!,'DVP Q1'!C30)</f>
        <v>#REF!</v>
      </c>
    </row>
    <row r="31" spans="2:4" x14ac:dyDescent="0.25">
      <c r="B31" s="17" t="s">
        <v>265</v>
      </c>
      <c r="C31" s="15" t="e">
        <f>SUM(C28:C30)</f>
        <v>#REF!</v>
      </c>
      <c r="D31" s="15" t="e">
        <f>SUM(D28:D30)</f>
        <v>#REF!</v>
      </c>
    </row>
    <row r="32" spans="2:4" x14ac:dyDescent="0.25">
      <c r="B32" s="32"/>
      <c r="C32" s="13"/>
      <c r="D32" s="13"/>
    </row>
    <row r="33" spans="2:4" x14ac:dyDescent="0.25">
      <c r="B33" s="5" t="s">
        <v>266</v>
      </c>
      <c r="C33" s="13"/>
      <c r="D33" s="13"/>
    </row>
    <row r="34" spans="2:4" x14ac:dyDescent="0.25">
      <c r="B34" s="6"/>
      <c r="C34" s="14"/>
      <c r="D34" s="14"/>
    </row>
    <row r="35" spans="2:4" x14ac:dyDescent="0.25">
      <c r="B35" s="8" t="s">
        <v>267</v>
      </c>
      <c r="C35" s="14" t="e">
        <f>SUMIFS(#REF!,#REF!,'DVP Q1'!B35)</f>
        <v>#REF!</v>
      </c>
      <c r="D35" s="14" t="e">
        <f>SUMIFS(#REF!,#REF!,'DVP Q1'!C35)</f>
        <v>#REF!</v>
      </c>
    </row>
    <row r="36" spans="2:4" x14ac:dyDescent="0.25">
      <c r="B36" s="8" t="s">
        <v>268</v>
      </c>
      <c r="C36" s="14" t="e">
        <f>SUMIFS(#REF!,#REF!,'DVP Q1'!B36)</f>
        <v>#REF!</v>
      </c>
      <c r="D36" s="14" t="e">
        <f>SUMIFS(#REF!,#REF!,'DVP Q1'!C36)</f>
        <v>#REF!</v>
      </c>
    </row>
    <row r="37" spans="2:4" x14ac:dyDescent="0.25">
      <c r="B37" s="8" t="s">
        <v>269</v>
      </c>
      <c r="C37" s="14" t="e">
        <f>SUMIFS(#REF!,#REF!,'DVP Q1'!B37)</f>
        <v>#REF!</v>
      </c>
      <c r="D37" s="14" t="e">
        <f>SUMIFS(#REF!,#REF!,'DVP Q1'!C37)</f>
        <v>#REF!</v>
      </c>
    </row>
    <row r="38" spans="2:4" x14ac:dyDescent="0.25">
      <c r="B38" s="8" t="s">
        <v>270</v>
      </c>
      <c r="C38" s="14" t="e">
        <f>SUMIFS(#REF!,#REF!,'DVP Q1'!B38)</f>
        <v>#REF!</v>
      </c>
      <c r="D38" s="14" t="e">
        <f>SUMIFS(#REF!,#REF!,'DVP Q1'!C38)</f>
        <v>#REF!</v>
      </c>
    </row>
    <row r="39" spans="2:4" x14ac:dyDescent="0.25">
      <c r="B39" s="8" t="s">
        <v>271</v>
      </c>
      <c r="C39" s="14" t="e">
        <f>SUMIFS(#REF!,#REF!,'DVP Q1'!B39)</f>
        <v>#REF!</v>
      </c>
      <c r="D39" s="14" t="e">
        <f>SUMIFS(#REF!,#REF!,'DVP Q1'!C39)</f>
        <v>#REF!</v>
      </c>
    </row>
    <row r="40" spans="2:4" x14ac:dyDescent="0.25">
      <c r="B40" s="8" t="s">
        <v>323</v>
      </c>
      <c r="C40" s="14" t="e">
        <f>SUMIFS(#REF!,#REF!,'DVP Q1'!B40)</f>
        <v>#REF!</v>
      </c>
      <c r="D40" s="14" t="e">
        <f>SUMIFS(#REF!,#REF!,'DVP Q1'!C40)</f>
        <v>#REF!</v>
      </c>
    </row>
    <row r="41" spans="2:4" x14ac:dyDescent="0.25">
      <c r="B41" s="8" t="s">
        <v>272</v>
      </c>
      <c r="C41" s="14" t="e">
        <f>SUMIFS(#REF!,#REF!,'DVP Q1'!B41)</f>
        <v>#REF!</v>
      </c>
      <c r="D41" s="14" t="e">
        <f>SUMIFS(#REF!,#REF!,'DVP Q1'!C41)</f>
        <v>#REF!</v>
      </c>
    </row>
    <row r="42" spans="2:4" x14ac:dyDescent="0.25">
      <c r="B42" s="8" t="s">
        <v>273</v>
      </c>
      <c r="C42" s="14" t="e">
        <f>SUMIFS(#REF!,#REF!,'DVP Q1'!B42)</f>
        <v>#REF!</v>
      </c>
      <c r="D42" s="14" t="e">
        <f>SUMIFS(#REF!,#REF!,'DVP Q1'!C42)</f>
        <v>#REF!</v>
      </c>
    </row>
    <row r="43" spans="2:4" x14ac:dyDescent="0.25">
      <c r="B43" s="17" t="s">
        <v>274</v>
      </c>
      <c r="C43" s="15" t="e">
        <f>SUM(C35:C42)</f>
        <v>#REF!</v>
      </c>
      <c r="D43" s="15" t="e">
        <f>SUM(D35:D42)</f>
        <v>#REF!</v>
      </c>
    </row>
    <row r="44" spans="2:4" x14ac:dyDescent="0.25">
      <c r="B44" s="32"/>
      <c r="C44" s="13"/>
      <c r="D44" s="13"/>
    </row>
    <row r="45" spans="2:4" x14ac:dyDescent="0.25">
      <c r="B45" s="5" t="s">
        <v>275</v>
      </c>
      <c r="C45" s="13"/>
      <c r="D45" s="13"/>
    </row>
    <row r="46" spans="2:4" x14ac:dyDescent="0.25">
      <c r="B46" s="6"/>
      <c r="C46" s="14"/>
      <c r="D46" s="14"/>
    </row>
    <row r="47" spans="2:4" x14ac:dyDescent="0.25">
      <c r="B47" s="8" t="s">
        <v>276</v>
      </c>
      <c r="C47" s="14" t="e">
        <f>SUMIFS(#REF!,#REF!,'DVP Q1'!B47)</f>
        <v>#REF!</v>
      </c>
      <c r="D47" s="14" t="e">
        <f>SUMIFS(#REF!,#REF!,'DVP Q1'!C47)</f>
        <v>#REF!</v>
      </c>
    </row>
    <row r="48" spans="2:4" x14ac:dyDescent="0.25">
      <c r="B48" s="8" t="s">
        <v>277</v>
      </c>
      <c r="C48" s="14" t="e">
        <f>SUMIFS(#REF!,#REF!,'DVP Q1'!B48)</f>
        <v>#REF!</v>
      </c>
      <c r="D48" s="14" t="e">
        <f>SUMIFS(#REF!,#REF!,'DVP Q1'!C48)</f>
        <v>#REF!</v>
      </c>
    </row>
    <row r="49" spans="2:4" x14ac:dyDescent="0.25">
      <c r="B49" s="8" t="s">
        <v>278</v>
      </c>
      <c r="C49" s="14" t="e">
        <f>SUMIFS(#REF!,#REF!,'DVP Q1'!B49)</f>
        <v>#REF!</v>
      </c>
      <c r="D49" s="14" t="e">
        <f>SUMIFS(#REF!,#REF!,'DVP Q1'!C49)</f>
        <v>#REF!</v>
      </c>
    </row>
    <row r="50" spans="2:4" x14ac:dyDescent="0.25">
      <c r="B50" s="8" t="s">
        <v>279</v>
      </c>
      <c r="C50" s="14" t="e">
        <f>SUMIFS(#REF!,#REF!,'DVP Q1'!B50)</f>
        <v>#REF!</v>
      </c>
      <c r="D50" s="14" t="e">
        <f>SUMIFS(#REF!,#REF!,'DVP Q1'!C50)</f>
        <v>#REF!</v>
      </c>
    </row>
    <row r="51" spans="2:4" x14ac:dyDescent="0.25">
      <c r="B51" s="8" t="s">
        <v>280</v>
      </c>
      <c r="C51" s="14" t="e">
        <f>SUMIFS(#REF!,#REF!,'DVP Q1'!B51)</f>
        <v>#REF!</v>
      </c>
      <c r="D51" s="14" t="e">
        <f>SUMIFS(#REF!,#REF!,'DVP Q1'!C51)</f>
        <v>#REF!</v>
      </c>
    </row>
    <row r="52" spans="2:4" x14ac:dyDescent="0.25">
      <c r="B52" s="8" t="s">
        <v>281</v>
      </c>
      <c r="C52" s="14" t="e">
        <f>SUMIFS(#REF!,#REF!,'DVP Q1'!B52)</f>
        <v>#REF!</v>
      </c>
      <c r="D52" s="14" t="e">
        <f>SUMIFS(#REF!,#REF!,'DVP Q1'!C52)</f>
        <v>#REF!</v>
      </c>
    </row>
    <row r="53" spans="2:4" x14ac:dyDescent="0.25">
      <c r="B53" s="8" t="s">
        <v>282</v>
      </c>
      <c r="C53" s="14" t="e">
        <f>SUMIFS(#REF!,#REF!,'DVP Q1'!B53)</f>
        <v>#REF!</v>
      </c>
      <c r="D53" s="14" t="e">
        <f>SUMIFS(#REF!,#REF!,'DVP Q1'!C53)</f>
        <v>#REF!</v>
      </c>
    </row>
    <row r="54" spans="2:4" x14ac:dyDescent="0.25">
      <c r="B54" s="8" t="s">
        <v>283</v>
      </c>
      <c r="C54" s="14" t="e">
        <f>SUMIFS(#REF!,#REF!,'DVP Q1'!B54)</f>
        <v>#REF!</v>
      </c>
      <c r="D54" s="14" t="e">
        <f>SUMIFS(#REF!,#REF!,'DVP Q1'!C54)</f>
        <v>#REF!</v>
      </c>
    </row>
    <row r="55" spans="2:4" x14ac:dyDescent="0.25">
      <c r="B55" s="8" t="s">
        <v>284</v>
      </c>
      <c r="C55" s="14" t="e">
        <f>SUMIFS(#REF!,#REF!,'DVP Q1'!B55)</f>
        <v>#REF!</v>
      </c>
      <c r="D55" s="14" t="e">
        <f>SUMIFS(#REF!,#REF!,'DVP Q1'!C55)</f>
        <v>#REF!</v>
      </c>
    </row>
    <row r="56" spans="2:4" x14ac:dyDescent="0.25">
      <c r="B56" s="17" t="s">
        <v>285</v>
      </c>
      <c r="C56" s="15" t="e">
        <f>SUM(C47:C55)</f>
        <v>#REF!</v>
      </c>
      <c r="D56" s="15" t="e">
        <f>SUM(D47:D55)</f>
        <v>#REF!</v>
      </c>
    </row>
    <row r="57" spans="2:4" x14ac:dyDescent="0.25">
      <c r="B57" s="32"/>
      <c r="C57" s="13"/>
      <c r="D57" s="13"/>
    </row>
    <row r="58" spans="2:4" x14ac:dyDescent="0.25">
      <c r="B58" s="5" t="s">
        <v>286</v>
      </c>
      <c r="C58" s="13"/>
      <c r="D58" s="13"/>
    </row>
    <row r="59" spans="2:4" x14ac:dyDescent="0.25">
      <c r="B59" s="6"/>
      <c r="C59" s="14"/>
      <c r="D59" s="14"/>
    </row>
    <row r="60" spans="2:4" x14ac:dyDescent="0.25">
      <c r="B60" s="8" t="s">
        <v>287</v>
      </c>
      <c r="C60" s="14" t="e">
        <f>SUMIFS(#REF!,#REF!,'DVP Q1'!B60)</f>
        <v>#REF!</v>
      </c>
      <c r="D60" s="14" t="e">
        <f>SUMIFS(#REF!,#REF!,'DVP Q1'!C60)</f>
        <v>#REF!</v>
      </c>
    </row>
    <row r="61" spans="2:4" x14ac:dyDescent="0.25">
      <c r="B61" s="8" t="s">
        <v>288</v>
      </c>
      <c r="C61" s="14" t="e">
        <f>SUMIFS(#REF!,#REF!,'DVP Q1'!B61)</f>
        <v>#REF!</v>
      </c>
      <c r="D61" s="14" t="e">
        <f>SUMIFS(#REF!,#REF!,'DVP Q1'!C61)</f>
        <v>#REF!</v>
      </c>
    </row>
    <row r="62" spans="2:4" x14ac:dyDescent="0.25">
      <c r="B62" s="8" t="s">
        <v>289</v>
      </c>
      <c r="C62" s="14" t="e">
        <f>SUMIFS(#REF!,#REF!,'DVP Q1'!B62)</f>
        <v>#REF!</v>
      </c>
      <c r="D62" s="14" t="e">
        <f>SUMIFS(#REF!,#REF!,'DVP Q1'!C62)</f>
        <v>#REF!</v>
      </c>
    </row>
    <row r="63" spans="2:4" x14ac:dyDescent="0.25">
      <c r="B63" s="8" t="s">
        <v>290</v>
      </c>
      <c r="C63" s="14" t="e">
        <f>SUMIFS(#REF!,#REF!,'DVP Q1'!B63)</f>
        <v>#REF!</v>
      </c>
      <c r="D63" s="14" t="e">
        <f>SUMIFS(#REF!,#REF!,'DVP Q1'!C63)</f>
        <v>#REF!</v>
      </c>
    </row>
    <row r="64" spans="2:4" x14ac:dyDescent="0.25">
      <c r="B64" s="8" t="s">
        <v>291</v>
      </c>
      <c r="C64" s="14" t="e">
        <f>SUMIFS(#REF!,#REF!,'DVP Q1'!B64)</f>
        <v>#REF!</v>
      </c>
      <c r="D64" s="14" t="e">
        <f>SUMIFS(#REF!,#REF!,'DVP Q1'!C64)</f>
        <v>#REF!</v>
      </c>
    </row>
    <row r="65" spans="2:4" x14ac:dyDescent="0.25">
      <c r="B65" s="17" t="s">
        <v>292</v>
      </c>
      <c r="C65" s="15" t="e">
        <f>SUM(C60:C64)</f>
        <v>#REF!</v>
      </c>
      <c r="D65" s="15" t="e">
        <f>SUM(D60:D64)</f>
        <v>#REF!</v>
      </c>
    </row>
    <row r="66" spans="2:4" x14ac:dyDescent="0.25">
      <c r="B66" s="32"/>
      <c r="C66" s="13"/>
      <c r="D66" s="13"/>
    </row>
    <row r="67" spans="2:4" x14ac:dyDescent="0.25">
      <c r="B67" s="5" t="s">
        <v>293</v>
      </c>
      <c r="C67" s="13"/>
      <c r="D67" s="13"/>
    </row>
    <row r="68" spans="2:4" x14ac:dyDescent="0.25">
      <c r="B68" s="6"/>
      <c r="C68" s="14"/>
      <c r="D68" s="14"/>
    </row>
    <row r="69" spans="2:4" x14ac:dyDescent="0.25">
      <c r="B69" s="8" t="s">
        <v>294</v>
      </c>
      <c r="C69" s="14" t="e">
        <f>SUMIFS(#REF!,#REF!,'DVP Q1'!B69)</f>
        <v>#REF!</v>
      </c>
      <c r="D69" s="14" t="e">
        <f>SUMIFS(#REF!,#REF!,'DVP Q1'!C69)</f>
        <v>#REF!</v>
      </c>
    </row>
    <row r="70" spans="2:4" x14ac:dyDescent="0.25">
      <c r="B70" s="8" t="s">
        <v>295</v>
      </c>
      <c r="C70" s="14" t="e">
        <f>SUMIFS(#REF!,#REF!,'DVP Q1'!B70)</f>
        <v>#REF!</v>
      </c>
      <c r="D70" s="14" t="e">
        <f>SUMIFS(#REF!,#REF!,'DVP Q1'!C70)</f>
        <v>#REF!</v>
      </c>
    </row>
    <row r="71" spans="2:4" x14ac:dyDescent="0.25">
      <c r="B71" s="8" t="s">
        <v>296</v>
      </c>
      <c r="C71" s="14" t="e">
        <f>SUMIFS(#REF!,#REF!,'DVP Q1'!B71)</f>
        <v>#REF!</v>
      </c>
      <c r="D71" s="14" t="e">
        <f>SUMIFS(#REF!,#REF!,'DVP Q1'!C71)</f>
        <v>#REF!</v>
      </c>
    </row>
    <row r="72" spans="2:4" x14ac:dyDescent="0.25">
      <c r="B72" s="8" t="s">
        <v>297</v>
      </c>
      <c r="C72" s="14" t="e">
        <f>SUMIFS(#REF!,#REF!,'DVP Q1'!B72)</f>
        <v>#REF!</v>
      </c>
      <c r="D72" s="14" t="e">
        <f>SUMIFS(#REF!,#REF!,'DVP Q1'!C72)</f>
        <v>#REF!</v>
      </c>
    </row>
    <row r="73" spans="2:4" x14ac:dyDescent="0.25">
      <c r="B73" s="8" t="s">
        <v>298</v>
      </c>
      <c r="C73" s="14" t="e">
        <f>SUMIFS(#REF!,#REF!,'DVP Q1'!B73)</f>
        <v>#REF!</v>
      </c>
      <c r="D73" s="14" t="e">
        <f>SUMIFS(#REF!,#REF!,'DVP Q1'!C73)</f>
        <v>#REF!</v>
      </c>
    </row>
    <row r="74" spans="2:4" x14ac:dyDescent="0.25">
      <c r="B74" s="8" t="s">
        <v>299</v>
      </c>
      <c r="C74" s="14" t="e">
        <f>SUMIFS(#REF!,#REF!,'DVP Q1'!B74)</f>
        <v>#REF!</v>
      </c>
      <c r="D74" s="14" t="e">
        <f>SUMIFS(#REF!,#REF!,'DVP Q1'!C74)</f>
        <v>#REF!</v>
      </c>
    </row>
    <row r="75" spans="2:4" x14ac:dyDescent="0.25">
      <c r="B75" s="17" t="s">
        <v>300</v>
      </c>
      <c r="C75" s="15" t="e">
        <f>SUM(C69:C74)</f>
        <v>#REF!</v>
      </c>
      <c r="D75" s="15" t="e">
        <f>SUM(D69:D74)</f>
        <v>#REF!</v>
      </c>
    </row>
    <row r="76" spans="2:4" x14ac:dyDescent="0.25">
      <c r="B76" s="32"/>
      <c r="C76" s="13"/>
      <c r="D76" s="13"/>
    </row>
    <row r="77" spans="2:4" x14ac:dyDescent="0.25">
      <c r="B77" s="11" t="s">
        <v>260</v>
      </c>
      <c r="C77" s="16" t="e">
        <f>SUM(C75,C65,C56,C43,C31,C24,C16)</f>
        <v>#REF!</v>
      </c>
      <c r="D77" s="16" t="e">
        <f>SUM(D75,D65,D56,D43,D31,D24,D16)</f>
        <v>#REF!</v>
      </c>
    </row>
    <row r="78" spans="2:4" x14ac:dyDescent="0.25">
      <c r="B78" s="55" t="str">
        <f ca="1">paramFonte</f>
        <v>Fonte: MS Excel; Órgão emissor: Secretaria da Fazenda / Setor de Contabilidade; Data de emissão: 14/02/2025, às 11:07</v>
      </c>
      <c r="C78" s="55"/>
      <c r="D78" s="55"/>
    </row>
    <row r="82" spans="2:3" x14ac:dyDescent="0.25">
      <c r="B82" s="3" t="str">
        <f>UPPER(assContabilistaNome)</f>
        <v>EVERTON DA ROSA</v>
      </c>
      <c r="C82" s="3" t="str">
        <f>UPPER(assGestorNome)</f>
        <v>EDUARDO MAAHS MARASCA</v>
      </c>
    </row>
    <row r="83" spans="2:3" x14ac:dyDescent="0.25">
      <c r="B83" s="3" t="str">
        <f>assContabilistaCargo</f>
        <v>Contador CRC nº RS-076595/O-3</v>
      </c>
      <c r="C83" s="3" t="str">
        <f>assGestorCargo</f>
        <v>Prefeito Municipal</v>
      </c>
    </row>
    <row r="84" spans="2:3" x14ac:dyDescent="0.25">
      <c r="B84" s="3" t="str">
        <f>"CPF nº "&amp;assContabilistaCPF</f>
        <v>CPF nº 962.670.200-10</v>
      </c>
      <c r="C84" s="3" t="str">
        <f>"CPF nº "&amp;assGestorCPF</f>
        <v>CPF nº 025.683.290-09</v>
      </c>
    </row>
  </sheetData>
  <mergeCells count="1">
    <mergeCell ref="B78:D7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13D-C63E-45FD-85E4-A2F0D548393D}">
  <sheetPr>
    <tabColor theme="9"/>
    <pageSetUpPr fitToPage="1"/>
  </sheetPr>
  <dimension ref="B2:D101"/>
  <sheetViews>
    <sheetView workbookViewId="0">
      <selection activeCell="B16" sqref="B16"/>
    </sheetView>
  </sheetViews>
  <sheetFormatPr defaultRowHeight="15.75" x14ac:dyDescent="0.25"/>
  <cols>
    <col min="1" max="1" width="9.140625" style="3"/>
    <col min="2" max="2" width="91.285156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247</v>
      </c>
    </row>
    <row r="7" spans="2:4" x14ac:dyDescent="0.25">
      <c r="B7" s="2" t="s">
        <v>301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303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304</v>
      </c>
      <c r="C13" s="14" t="e">
        <f>SUMIFS(#REF!,#REF!,'DVP Q2'!B13)</f>
        <v>#REF!</v>
      </c>
      <c r="D13" s="14" t="e">
        <f>SUMIFS(#REF!,#REF!,'DVP Q2'!C13)</f>
        <v>#REF!</v>
      </c>
    </row>
    <row r="14" spans="2:4" x14ac:dyDescent="0.25">
      <c r="B14" s="8" t="s">
        <v>305</v>
      </c>
      <c r="C14" s="14" t="e">
        <f>SUMIFS(#REF!,#REF!,'DVP Q2'!B14)</f>
        <v>#REF!</v>
      </c>
      <c r="D14" s="14" t="e">
        <f>SUMIFS(#REF!,#REF!,'DVP Q2'!C14)</f>
        <v>#REF!</v>
      </c>
    </row>
    <row r="15" spans="2:4" x14ac:dyDescent="0.25">
      <c r="B15" s="8" t="s">
        <v>306</v>
      </c>
      <c r="C15" s="14" t="e">
        <f>SUMIFS(#REF!,#REF!,'DVP Q2'!B15)</f>
        <v>#REF!</v>
      </c>
      <c r="D15" s="14" t="e">
        <f>SUMIFS(#REF!,#REF!,'DVP Q2'!C15)</f>
        <v>#REF!</v>
      </c>
    </row>
    <row r="16" spans="2:4" x14ac:dyDescent="0.25">
      <c r="B16" s="8" t="s">
        <v>307</v>
      </c>
      <c r="C16" s="14" t="e">
        <f>SUMIFS(#REF!,#REF!,'DVP Q2'!B16)</f>
        <v>#REF!</v>
      </c>
      <c r="D16" s="14" t="e">
        <f>SUMIFS(#REF!,#REF!,'DVP Q2'!C16)</f>
        <v>#REF!</v>
      </c>
    </row>
    <row r="17" spans="2:4" x14ac:dyDescent="0.25">
      <c r="B17" s="17" t="s">
        <v>308</v>
      </c>
      <c r="C17" s="15" t="e">
        <f>SUM(C13:C16)</f>
        <v>#REF!</v>
      </c>
      <c r="D17" s="15" t="e">
        <f>SUM(D13:D16)</f>
        <v>#REF!</v>
      </c>
    </row>
    <row r="18" spans="2:4" x14ac:dyDescent="0.25">
      <c r="B18" s="6"/>
      <c r="C18" s="14"/>
      <c r="D18" s="14"/>
    </row>
    <row r="19" spans="2:4" x14ac:dyDescent="0.25">
      <c r="B19" s="5" t="s">
        <v>309</v>
      </c>
      <c r="C19" s="13"/>
      <c r="D19" s="13"/>
    </row>
    <row r="20" spans="2:4" x14ac:dyDescent="0.25">
      <c r="B20" s="6"/>
      <c r="C20" s="14"/>
      <c r="D20" s="14"/>
    </row>
    <row r="21" spans="2:4" x14ac:dyDescent="0.25">
      <c r="B21" s="8" t="s">
        <v>310</v>
      </c>
      <c r="C21" s="14" t="e">
        <f>SUMIFS(#REF!,#REF!,'DVP Q2'!B21)</f>
        <v>#REF!</v>
      </c>
      <c r="D21" s="14" t="e">
        <f>SUMIFS(#REF!,#REF!,'DVP Q2'!C21)</f>
        <v>#REF!</v>
      </c>
    </row>
    <row r="22" spans="2:4" x14ac:dyDescent="0.25">
      <c r="B22" s="8" t="s">
        <v>311</v>
      </c>
      <c r="C22" s="14" t="e">
        <f>SUMIFS(#REF!,#REF!,'DVP Q2'!B22)</f>
        <v>#REF!</v>
      </c>
      <c r="D22" s="14" t="e">
        <f>SUMIFS(#REF!,#REF!,'DVP Q2'!C22)</f>
        <v>#REF!</v>
      </c>
    </row>
    <row r="23" spans="2:4" x14ac:dyDescent="0.25">
      <c r="B23" s="8" t="s">
        <v>312</v>
      </c>
      <c r="C23" s="14" t="e">
        <f>SUMIFS(#REF!,#REF!,'DVP Q2'!B23)</f>
        <v>#REF!</v>
      </c>
      <c r="D23" s="14" t="e">
        <f>SUMIFS(#REF!,#REF!,'DVP Q2'!C23)</f>
        <v>#REF!</v>
      </c>
    </row>
    <row r="24" spans="2:4" x14ac:dyDescent="0.25">
      <c r="B24" s="8" t="s">
        <v>313</v>
      </c>
      <c r="C24" s="14" t="e">
        <f>SUMIFS(#REF!,#REF!,'DVP Q2'!B24)</f>
        <v>#REF!</v>
      </c>
      <c r="D24" s="14" t="e">
        <f>SUMIFS(#REF!,#REF!,'DVP Q2'!C24)</f>
        <v>#REF!</v>
      </c>
    </row>
    <row r="25" spans="2:4" x14ac:dyDescent="0.25">
      <c r="B25" s="8" t="s">
        <v>314</v>
      </c>
      <c r="C25" s="14" t="e">
        <f>SUMIFS(#REF!,#REF!,'DVP Q2'!B25)</f>
        <v>#REF!</v>
      </c>
      <c r="D25" s="14" t="e">
        <f>SUMIFS(#REF!,#REF!,'DVP Q2'!C25)</f>
        <v>#REF!</v>
      </c>
    </row>
    <row r="26" spans="2:4" x14ac:dyDescent="0.25">
      <c r="B26" s="8" t="s">
        <v>315</v>
      </c>
      <c r="C26" s="14" t="e">
        <f>SUMIFS(#REF!,#REF!,'DVP Q2'!B26)</f>
        <v>#REF!</v>
      </c>
      <c r="D26" s="14" t="e">
        <f>SUMIFS(#REF!,#REF!,'DVP Q2'!C26)</f>
        <v>#REF!</v>
      </c>
    </row>
    <row r="27" spans="2:4" x14ac:dyDescent="0.25">
      <c r="B27" s="17" t="s">
        <v>316</v>
      </c>
      <c r="C27" s="15" t="e">
        <f>SUM(C21:C26)</f>
        <v>#REF!</v>
      </c>
      <c r="D27" s="15" t="e">
        <f>SUM(D21:D26)</f>
        <v>#REF!</v>
      </c>
    </row>
    <row r="28" spans="2:4" x14ac:dyDescent="0.25">
      <c r="B28" s="32"/>
      <c r="C28" s="13"/>
      <c r="D28" s="13"/>
    </row>
    <row r="29" spans="2:4" x14ac:dyDescent="0.25">
      <c r="B29" s="5" t="s">
        <v>317</v>
      </c>
      <c r="C29" s="13"/>
      <c r="D29" s="13"/>
    </row>
    <row r="30" spans="2:4" x14ac:dyDescent="0.25">
      <c r="B30" s="6"/>
      <c r="C30" s="14"/>
      <c r="D30" s="14"/>
    </row>
    <row r="31" spans="2:4" x14ac:dyDescent="0.25">
      <c r="B31" s="8" t="s">
        <v>318</v>
      </c>
      <c r="C31" s="14" t="e">
        <f>SUMIFS(#REF!,#REF!,'DVP Q2'!B31)</f>
        <v>#REF!</v>
      </c>
      <c r="D31" s="14" t="e">
        <f>SUMIFS(#REF!,#REF!,'DVP Q2'!C31)</f>
        <v>#REF!</v>
      </c>
    </row>
    <row r="32" spans="2:4" x14ac:dyDescent="0.25">
      <c r="B32" s="8" t="s">
        <v>319</v>
      </c>
      <c r="C32" s="14" t="e">
        <f>SUMIFS(#REF!,#REF!,'DVP Q2'!B32)</f>
        <v>#REF!</v>
      </c>
      <c r="D32" s="14" t="e">
        <f>SUMIFS(#REF!,#REF!,'DVP Q2'!C32)</f>
        <v>#REF!</v>
      </c>
    </row>
    <row r="33" spans="2:4" x14ac:dyDescent="0.25">
      <c r="B33" s="8" t="s">
        <v>320</v>
      </c>
      <c r="C33" s="14" t="e">
        <f>SUMIFS(#REF!,#REF!,'DVP Q2'!B33)</f>
        <v>#REF!</v>
      </c>
      <c r="D33" s="14" t="e">
        <f>SUMIFS(#REF!,#REF!,'DVP Q2'!C33)</f>
        <v>#REF!</v>
      </c>
    </row>
    <row r="34" spans="2:4" x14ac:dyDescent="0.25">
      <c r="B34" s="17" t="s">
        <v>321</v>
      </c>
      <c r="C34" s="15" t="e">
        <f>SUM(C31:C33)</f>
        <v>#REF!</v>
      </c>
      <c r="D34" s="15" t="e">
        <f>SUM(D31:D33)</f>
        <v>#REF!</v>
      </c>
    </row>
    <row r="35" spans="2:4" x14ac:dyDescent="0.25">
      <c r="B35" s="32"/>
      <c r="C35" s="13"/>
      <c r="D35" s="13"/>
    </row>
    <row r="36" spans="2:4" x14ac:dyDescent="0.25">
      <c r="B36" s="5" t="s">
        <v>322</v>
      </c>
      <c r="C36" s="13"/>
      <c r="D36" s="13"/>
    </row>
    <row r="37" spans="2:4" x14ac:dyDescent="0.25">
      <c r="B37" s="6"/>
      <c r="C37" s="14"/>
      <c r="D37" s="14"/>
    </row>
    <row r="38" spans="2:4" x14ac:dyDescent="0.25">
      <c r="B38" s="8" t="s">
        <v>323</v>
      </c>
      <c r="C38" s="14" t="e">
        <f>SUMIFS(#REF!,#REF!,'DVP Q2'!B38)</f>
        <v>#REF!</v>
      </c>
      <c r="D38" s="14" t="e">
        <f>SUMIFS(#REF!,#REF!,'DVP Q2'!C38)</f>
        <v>#REF!</v>
      </c>
    </row>
    <row r="39" spans="2:4" x14ac:dyDescent="0.25">
      <c r="B39" s="8" t="s">
        <v>268</v>
      </c>
      <c r="C39" s="14" t="e">
        <f>SUMIFS(#REF!,#REF!,'DVP Q2'!B39)</f>
        <v>#REF!</v>
      </c>
      <c r="D39" s="14" t="e">
        <f>SUMIFS(#REF!,#REF!,'DVP Q2'!C39)</f>
        <v>#REF!</v>
      </c>
    </row>
    <row r="40" spans="2:4" x14ac:dyDescent="0.25">
      <c r="B40" s="8" t="s">
        <v>269</v>
      </c>
      <c r="C40" s="14" t="e">
        <f>SUMIFS(#REF!,#REF!,'DVP Q2'!B40)</f>
        <v>#REF!</v>
      </c>
      <c r="D40" s="14" t="e">
        <f>SUMIFS(#REF!,#REF!,'DVP Q2'!C40)</f>
        <v>#REF!</v>
      </c>
    </row>
    <row r="41" spans="2:4" x14ac:dyDescent="0.25">
      <c r="B41" s="8" t="s">
        <v>324</v>
      </c>
      <c r="C41" s="14" t="e">
        <f>SUMIFS(#REF!,#REF!,'DVP Q2'!B41)</f>
        <v>#REF!</v>
      </c>
      <c r="D41" s="14" t="e">
        <f>SUMIFS(#REF!,#REF!,'DVP Q2'!C41)</f>
        <v>#REF!</v>
      </c>
    </row>
    <row r="42" spans="2:4" x14ac:dyDescent="0.25">
      <c r="B42" s="8" t="s">
        <v>560</v>
      </c>
      <c r="C42" s="14" t="e">
        <f>SUMIFS(#REF!,#REF!,'DVP Q2'!B42)</f>
        <v>#REF!</v>
      </c>
      <c r="D42" s="14" t="e">
        <f>SUMIFS(#REF!,#REF!,'DVP Q2'!C42)</f>
        <v>#REF!</v>
      </c>
    </row>
    <row r="43" spans="2:4" x14ac:dyDescent="0.25">
      <c r="B43" s="8" t="s">
        <v>267</v>
      </c>
      <c r="C43" s="14" t="e">
        <f>SUMIFS(#REF!,#REF!,'DVP Q2'!B43)</f>
        <v>#REF!</v>
      </c>
      <c r="D43" s="14" t="e">
        <f>SUMIFS(#REF!,#REF!,'DVP Q2'!C43)</f>
        <v>#REF!</v>
      </c>
    </row>
    <row r="44" spans="2:4" x14ac:dyDescent="0.25">
      <c r="B44" s="8" t="s">
        <v>325</v>
      </c>
      <c r="C44" s="14" t="e">
        <f>SUMIFS(#REF!,#REF!,'DVP Q2'!B44)</f>
        <v>#REF!</v>
      </c>
      <c r="D44" s="14" t="e">
        <f>SUMIFS(#REF!,#REF!,'DVP Q2'!C44)</f>
        <v>#REF!</v>
      </c>
    </row>
    <row r="45" spans="2:4" x14ac:dyDescent="0.25">
      <c r="B45" s="8" t="s">
        <v>326</v>
      </c>
      <c r="C45" s="14" t="e">
        <f>SUMIFS(#REF!,#REF!,'DVP Q2'!B45)</f>
        <v>#REF!</v>
      </c>
      <c r="D45" s="14" t="e">
        <f>SUMIFS(#REF!,#REF!,'DVP Q2'!C45)</f>
        <v>#REF!</v>
      </c>
    </row>
    <row r="46" spans="2:4" x14ac:dyDescent="0.25">
      <c r="B46" s="17" t="s">
        <v>274</v>
      </c>
      <c r="C46" s="15" t="e">
        <f>SUM(C38:C45)</f>
        <v>#REF!</v>
      </c>
      <c r="D46" s="15" t="e">
        <f>SUM(D38:D45)</f>
        <v>#REF!</v>
      </c>
    </row>
    <row r="47" spans="2:4" x14ac:dyDescent="0.25">
      <c r="B47" s="32"/>
      <c r="C47" s="13"/>
      <c r="D47" s="13"/>
    </row>
    <row r="48" spans="2:4" x14ac:dyDescent="0.25">
      <c r="B48" s="5" t="s">
        <v>327</v>
      </c>
      <c r="C48" s="13"/>
      <c r="D48" s="13"/>
    </row>
    <row r="49" spans="2:4" x14ac:dyDescent="0.25">
      <c r="B49" s="6"/>
      <c r="C49" s="14"/>
      <c r="D49" s="14"/>
    </row>
    <row r="50" spans="2:4" x14ac:dyDescent="0.25">
      <c r="B50" s="8" t="s">
        <v>276</v>
      </c>
      <c r="C50" s="14" t="e">
        <f>SUMIFS(#REF!,#REF!,'DVP Q2'!B50)</f>
        <v>#REF!</v>
      </c>
      <c r="D50" s="14" t="e">
        <f>SUMIFS(#REF!,#REF!,'DVP Q2'!C50)</f>
        <v>#REF!</v>
      </c>
    </row>
    <row r="51" spans="2:4" x14ac:dyDescent="0.25">
      <c r="B51" s="8" t="s">
        <v>277</v>
      </c>
      <c r="C51" s="14" t="e">
        <f>SUMIFS(#REF!,#REF!,'DVP Q2'!B51)</f>
        <v>#REF!</v>
      </c>
      <c r="D51" s="14" t="e">
        <f>SUMIFS(#REF!,#REF!,'DVP Q2'!C51)</f>
        <v>#REF!</v>
      </c>
    </row>
    <row r="52" spans="2:4" x14ac:dyDescent="0.25">
      <c r="B52" s="8" t="s">
        <v>328</v>
      </c>
      <c r="C52" s="14" t="e">
        <f>SUMIFS(#REF!,#REF!,'DVP Q2'!B52)</f>
        <v>#REF!</v>
      </c>
      <c r="D52" s="14" t="e">
        <f>SUMIFS(#REF!,#REF!,'DVP Q2'!C52)</f>
        <v>#REF!</v>
      </c>
    </row>
    <row r="53" spans="2:4" x14ac:dyDescent="0.25">
      <c r="B53" s="8" t="s">
        <v>329</v>
      </c>
      <c r="C53" s="14" t="e">
        <f>SUMIFS(#REF!,#REF!,'DVP Q2'!B53)</f>
        <v>#REF!</v>
      </c>
      <c r="D53" s="14" t="e">
        <f>SUMIFS(#REF!,#REF!,'DVP Q2'!C53)</f>
        <v>#REF!</v>
      </c>
    </row>
    <row r="54" spans="2:4" x14ac:dyDescent="0.25">
      <c r="B54" s="8" t="s">
        <v>330</v>
      </c>
      <c r="C54" s="14" t="e">
        <f>SUMIFS(#REF!,#REF!,'DVP Q2'!B54)</f>
        <v>#REF!</v>
      </c>
      <c r="D54" s="14" t="e">
        <f>SUMIFS(#REF!,#REF!,'DVP Q2'!C54)</f>
        <v>#REF!</v>
      </c>
    </row>
    <row r="55" spans="2:4" x14ac:dyDescent="0.25">
      <c r="B55" s="8" t="s">
        <v>331</v>
      </c>
      <c r="C55" s="14" t="e">
        <f>SUMIFS(#REF!,#REF!,'DVP Q2'!B55)</f>
        <v>#REF!</v>
      </c>
      <c r="D55" s="14" t="e">
        <f>SUMIFS(#REF!,#REF!,'DVP Q2'!C55)</f>
        <v>#REF!</v>
      </c>
    </row>
    <row r="56" spans="2:4" x14ac:dyDescent="0.25">
      <c r="B56" s="8" t="s">
        <v>332</v>
      </c>
      <c r="C56" s="14" t="e">
        <f>SUMIFS(#REF!,#REF!,'DVP Q2'!B56)</f>
        <v>#REF!</v>
      </c>
      <c r="D56" s="14" t="e">
        <f>SUMIFS(#REF!,#REF!,'DVP Q2'!C56)</f>
        <v>#REF!</v>
      </c>
    </row>
    <row r="57" spans="2:4" x14ac:dyDescent="0.25">
      <c r="B57" s="8" t="s">
        <v>333</v>
      </c>
      <c r="C57" s="14" t="e">
        <f>SUMIFS(#REF!,#REF!,'DVP Q2'!B57)</f>
        <v>#REF!</v>
      </c>
      <c r="D57" s="14" t="e">
        <f>SUMIFS(#REF!,#REF!,'DVP Q2'!C57)</f>
        <v>#REF!</v>
      </c>
    </row>
    <row r="58" spans="2:4" x14ac:dyDescent="0.25">
      <c r="B58" s="17" t="s">
        <v>334</v>
      </c>
      <c r="C58" s="15" t="e">
        <f>SUM(C50:C57)</f>
        <v>#REF!</v>
      </c>
      <c r="D58" s="15" t="e">
        <f>SUM(D50:D57)</f>
        <v>#REF!</v>
      </c>
    </row>
    <row r="59" spans="2:4" x14ac:dyDescent="0.25">
      <c r="B59" s="32"/>
      <c r="C59" s="13"/>
      <c r="D59" s="13"/>
    </row>
    <row r="60" spans="2:4" x14ac:dyDescent="0.25">
      <c r="B60" s="5" t="s">
        <v>335</v>
      </c>
      <c r="C60" s="13"/>
      <c r="D60" s="13"/>
    </row>
    <row r="61" spans="2:4" x14ac:dyDescent="0.25">
      <c r="B61" s="6"/>
      <c r="C61" s="14"/>
      <c r="D61" s="14"/>
    </row>
    <row r="62" spans="2:4" x14ac:dyDescent="0.25">
      <c r="B62" s="8" t="s">
        <v>336</v>
      </c>
      <c r="C62" s="14" t="e">
        <f>SUMIFS(#REF!,#REF!,'DVP Q2'!B62)</f>
        <v>#REF!</v>
      </c>
      <c r="D62" s="14" t="e">
        <f>SUMIFS(#REF!,#REF!,'DVP Q2'!C62)</f>
        <v>#REF!</v>
      </c>
    </row>
    <row r="63" spans="2:4" x14ac:dyDescent="0.25">
      <c r="B63" s="8" t="s">
        <v>337</v>
      </c>
      <c r="C63" s="14" t="e">
        <f>SUMIFS(#REF!,#REF!,'DVP Q2'!B63)</f>
        <v>#REF!</v>
      </c>
      <c r="D63" s="14" t="e">
        <f>SUMIFS(#REF!,#REF!,'DVP Q2'!C63)</f>
        <v>#REF!</v>
      </c>
    </row>
    <row r="64" spans="2:4" x14ac:dyDescent="0.25">
      <c r="B64" s="8" t="s">
        <v>338</v>
      </c>
      <c r="C64" s="14" t="e">
        <f>SUMIFS(#REF!,#REF!,'DVP Q2'!B64)</f>
        <v>#REF!</v>
      </c>
      <c r="D64" s="14" t="e">
        <f>SUMIFS(#REF!,#REF!,'DVP Q2'!C64)</f>
        <v>#REF!</v>
      </c>
    </row>
    <row r="65" spans="2:4" x14ac:dyDescent="0.25">
      <c r="B65" s="8" t="s">
        <v>339</v>
      </c>
      <c r="C65" s="14" t="e">
        <f>SUMIFS(#REF!,#REF!,'DVP Q2'!B65)</f>
        <v>#REF!</v>
      </c>
      <c r="D65" s="14" t="e">
        <f>SUMIFS(#REF!,#REF!,'DVP Q2'!C65)</f>
        <v>#REF!</v>
      </c>
    </row>
    <row r="66" spans="2:4" x14ac:dyDescent="0.25">
      <c r="B66" s="8" t="s">
        <v>340</v>
      </c>
      <c r="C66" s="14" t="e">
        <f>SUMIFS(#REF!,#REF!,'DVP Q2'!B66)</f>
        <v>#REF!</v>
      </c>
      <c r="D66" s="14" t="e">
        <f>SUMIFS(#REF!,#REF!,'DVP Q2'!C66)</f>
        <v>#REF!</v>
      </c>
    </row>
    <row r="67" spans="2:4" x14ac:dyDescent="0.25">
      <c r="B67" s="17" t="s">
        <v>341</v>
      </c>
      <c r="C67" s="15" t="e">
        <f>SUM(C62:C66)</f>
        <v>#REF!</v>
      </c>
      <c r="D67" s="15" t="e">
        <f>SUM(D62:D66)</f>
        <v>#REF!</v>
      </c>
    </row>
    <row r="68" spans="2:4" x14ac:dyDescent="0.25">
      <c r="B68" s="32"/>
      <c r="C68" s="13"/>
      <c r="D68" s="13"/>
    </row>
    <row r="69" spans="2:4" x14ac:dyDescent="0.25">
      <c r="B69" s="5" t="s">
        <v>342</v>
      </c>
      <c r="C69" s="13"/>
      <c r="D69" s="13"/>
    </row>
    <row r="70" spans="2:4" x14ac:dyDescent="0.25">
      <c r="B70" s="6"/>
      <c r="C70" s="14"/>
      <c r="D70" s="14"/>
    </row>
    <row r="71" spans="2:4" x14ac:dyDescent="0.25">
      <c r="B71" s="8" t="s">
        <v>201</v>
      </c>
      <c r="C71" s="14" t="e">
        <f>SUMIFS(#REF!,#REF!,'DVP Q2'!B71)</f>
        <v>#REF!</v>
      </c>
      <c r="D71" s="14" t="e">
        <f>SUMIFS(#REF!,#REF!,'DVP Q2'!C71)</f>
        <v>#REF!</v>
      </c>
    </row>
    <row r="72" spans="2:4" x14ac:dyDescent="0.25">
      <c r="B72" s="8" t="s">
        <v>202</v>
      </c>
      <c r="C72" s="14" t="e">
        <f>SUMIFS(#REF!,#REF!,'DVP Q2'!B72)</f>
        <v>#REF!</v>
      </c>
      <c r="D72" s="14" t="e">
        <f>SUMIFS(#REF!,#REF!,'DVP Q2'!C72)</f>
        <v>#REF!</v>
      </c>
    </row>
    <row r="73" spans="2:4" x14ac:dyDescent="0.25">
      <c r="B73" s="17" t="s">
        <v>343</v>
      </c>
      <c r="C73" s="15" t="e">
        <f>SUM(C71:C72)</f>
        <v>#REF!</v>
      </c>
      <c r="D73" s="15" t="e">
        <f>SUM(D71:D72)</f>
        <v>#REF!</v>
      </c>
    </row>
    <row r="74" spans="2:4" x14ac:dyDescent="0.25">
      <c r="B74" s="32"/>
      <c r="C74" s="13"/>
      <c r="D74" s="13"/>
    </row>
    <row r="75" spans="2:4" x14ac:dyDescent="0.25">
      <c r="B75" s="5" t="s">
        <v>344</v>
      </c>
      <c r="C75" s="13"/>
      <c r="D75" s="13"/>
    </row>
    <row r="76" spans="2:4" x14ac:dyDescent="0.25">
      <c r="B76" s="6"/>
      <c r="C76" s="14"/>
      <c r="D76" s="14"/>
    </row>
    <row r="77" spans="2:4" x14ac:dyDescent="0.25">
      <c r="B77" s="8" t="s">
        <v>345</v>
      </c>
      <c r="C77" s="14" t="e">
        <f>SUMIFS(#REF!,#REF!,'DVP Q2'!B77)</f>
        <v>#REF!</v>
      </c>
      <c r="D77" s="14" t="e">
        <f>SUMIFS(#REF!,#REF!,'DVP Q2'!C77)</f>
        <v>#REF!</v>
      </c>
    </row>
    <row r="78" spans="2:4" x14ac:dyDescent="0.25">
      <c r="B78" s="8" t="s">
        <v>346</v>
      </c>
      <c r="C78" s="14" t="e">
        <f>SUMIFS(#REF!,#REF!,'DVP Q2'!B78)</f>
        <v>#REF!</v>
      </c>
      <c r="D78" s="14" t="e">
        <f>SUMIFS(#REF!,#REF!,'DVP Q2'!C78)</f>
        <v>#REF!</v>
      </c>
    </row>
    <row r="79" spans="2:4" x14ac:dyDescent="0.25">
      <c r="B79" s="8" t="s">
        <v>347</v>
      </c>
      <c r="C79" s="14" t="e">
        <f>SUMIFS(#REF!,#REF!,'DVP Q2'!B79)</f>
        <v>#REF!</v>
      </c>
      <c r="D79" s="14" t="e">
        <f>SUMIFS(#REF!,#REF!,'DVP Q2'!C79)</f>
        <v>#REF!</v>
      </c>
    </row>
    <row r="80" spans="2:4" x14ac:dyDescent="0.25">
      <c r="B80" s="17" t="s">
        <v>348</v>
      </c>
      <c r="C80" s="15" t="e">
        <f>SUM(C77:C79)</f>
        <v>#REF!</v>
      </c>
      <c r="D80" s="15" t="e">
        <f>SUM(D77:D79)</f>
        <v>#REF!</v>
      </c>
    </row>
    <row r="81" spans="2:4" x14ac:dyDescent="0.25">
      <c r="B81" s="32"/>
      <c r="C81" s="13"/>
      <c r="D81" s="13"/>
    </row>
    <row r="82" spans="2:4" x14ac:dyDescent="0.25">
      <c r="B82" s="5" t="s">
        <v>349</v>
      </c>
      <c r="C82" s="13"/>
      <c r="D82" s="13"/>
    </row>
    <row r="83" spans="2:4" x14ac:dyDescent="0.25">
      <c r="B83" s="6"/>
      <c r="C83" s="14"/>
      <c r="D83" s="14"/>
    </row>
    <row r="84" spans="2:4" x14ac:dyDescent="0.25">
      <c r="B84" s="8" t="s">
        <v>350</v>
      </c>
      <c r="C84" s="14" t="e">
        <f>SUMIFS(#REF!,#REF!,'DVP Q2'!B84)</f>
        <v>#REF!</v>
      </c>
      <c r="D84" s="14" t="e">
        <f>SUMIFS(#REF!,#REF!,'DVP Q2'!C84)</f>
        <v>#REF!</v>
      </c>
    </row>
    <row r="85" spans="2:4" x14ac:dyDescent="0.25">
      <c r="B85" s="8" t="s">
        <v>351</v>
      </c>
      <c r="C85" s="14" t="e">
        <f>SUMIFS(#REF!,#REF!,'DVP Q2'!B85)</f>
        <v>#REF!</v>
      </c>
      <c r="D85" s="14" t="e">
        <f>SUMIFS(#REF!,#REF!,'DVP Q2'!C85)</f>
        <v>#REF!</v>
      </c>
    </row>
    <row r="86" spans="2:4" x14ac:dyDescent="0.25">
      <c r="B86" s="8" t="s">
        <v>296</v>
      </c>
      <c r="C86" s="14" t="e">
        <f>SUMIFS(#REF!,#REF!,'DVP Q2'!B86)</f>
        <v>#REF!</v>
      </c>
      <c r="D86" s="14" t="e">
        <f>SUMIFS(#REF!,#REF!,'DVP Q2'!C86)</f>
        <v>#REF!</v>
      </c>
    </row>
    <row r="87" spans="2:4" x14ac:dyDescent="0.25">
      <c r="B87" s="8" t="s">
        <v>352</v>
      </c>
      <c r="C87" s="14" t="e">
        <f>SUMIFS(#REF!,#REF!,'DVP Q2'!B87)</f>
        <v>#REF!</v>
      </c>
      <c r="D87" s="14" t="e">
        <f>SUMIFS(#REF!,#REF!,'DVP Q2'!C87)</f>
        <v>#REF!</v>
      </c>
    </row>
    <row r="88" spans="2:4" x14ac:dyDescent="0.25">
      <c r="B88" s="8" t="s">
        <v>297</v>
      </c>
      <c r="C88" s="14" t="e">
        <f>SUMIFS(#REF!,#REF!,'DVP Q2'!B88)</f>
        <v>#REF!</v>
      </c>
      <c r="D88" s="14" t="e">
        <f>SUMIFS(#REF!,#REF!,'DVP Q2'!C88)</f>
        <v>#REF!</v>
      </c>
    </row>
    <row r="89" spans="2:4" x14ac:dyDescent="0.25">
      <c r="B89" s="8" t="s">
        <v>353</v>
      </c>
      <c r="C89" s="14" t="e">
        <f>SUMIFS(#REF!,#REF!,'DVP Q2'!B89)</f>
        <v>#REF!</v>
      </c>
      <c r="D89" s="14" t="e">
        <f>SUMIFS(#REF!,#REF!,'DVP Q2'!C89)</f>
        <v>#REF!</v>
      </c>
    </row>
    <row r="90" spans="2:4" x14ac:dyDescent="0.25">
      <c r="B90" s="8" t="s">
        <v>354</v>
      </c>
      <c r="C90" s="14" t="e">
        <f>SUMIFS(#REF!,#REF!,'DVP Q2'!B90)</f>
        <v>#REF!</v>
      </c>
      <c r="D90" s="14" t="e">
        <f>SUMIFS(#REF!,#REF!,'DVP Q2'!C90)</f>
        <v>#REF!</v>
      </c>
    </row>
    <row r="91" spans="2:4" x14ac:dyDescent="0.25">
      <c r="B91" s="8" t="s">
        <v>355</v>
      </c>
      <c r="C91" s="14" t="e">
        <f>SUMIFS(#REF!,#REF!,'DVP Q2'!B91)</f>
        <v>#REF!</v>
      </c>
      <c r="D91" s="14" t="e">
        <f>SUMIFS(#REF!,#REF!,'DVP Q2'!C91)</f>
        <v>#REF!</v>
      </c>
    </row>
    <row r="92" spans="2:4" x14ac:dyDescent="0.25">
      <c r="B92" s="17" t="s">
        <v>356</v>
      </c>
      <c r="C92" s="15" t="e">
        <f>SUM(C84:C91)</f>
        <v>#REF!</v>
      </c>
      <c r="D92" s="15" t="e">
        <f>SUM(D84:D91)</f>
        <v>#REF!</v>
      </c>
    </row>
    <row r="93" spans="2:4" x14ac:dyDescent="0.25">
      <c r="B93" s="32"/>
      <c r="C93" s="13"/>
      <c r="D93" s="13"/>
    </row>
    <row r="94" spans="2:4" x14ac:dyDescent="0.25">
      <c r="B94" s="11" t="s">
        <v>302</v>
      </c>
      <c r="C94" s="16" t="e">
        <f>SUM(C92,C80,C73,C67,C58,C46,C34,C27,C17)</f>
        <v>#REF!</v>
      </c>
      <c r="D94" s="16" t="e">
        <f>SUM(D92,D80,D73,D67,D58,D46,D34,D27,D17)</f>
        <v>#REF!</v>
      </c>
    </row>
    <row r="95" spans="2:4" x14ac:dyDescent="0.25">
      <c r="B95" s="55" t="str">
        <f ca="1">paramFonte</f>
        <v>Fonte: MS Excel; Órgão emissor: Secretaria da Fazenda / Setor de Contabilidade; Data de emissão: 14/02/2025, às 11:07</v>
      </c>
      <c r="C95" s="55"/>
      <c r="D95" s="55"/>
    </row>
    <row r="99" spans="2:3" x14ac:dyDescent="0.25">
      <c r="B99" s="3" t="str">
        <f>UPPER(assContabilistaNome)</f>
        <v>EVERTON DA ROSA</v>
      </c>
      <c r="C99" s="3" t="str">
        <f>UPPER(assGestorNome)</f>
        <v>EDUARDO MAAHS MARASCA</v>
      </c>
    </row>
    <row r="100" spans="2:3" x14ac:dyDescent="0.25">
      <c r="B100" s="3" t="str">
        <f>assContabilistaCargo</f>
        <v>Contador CRC nº RS-076595/O-3</v>
      </c>
      <c r="C100" s="3" t="str">
        <f>assGestorCargo</f>
        <v>Prefeito Municipal</v>
      </c>
    </row>
    <row r="101" spans="2:3" x14ac:dyDescent="0.25">
      <c r="B101" s="3" t="str">
        <f>"CPF nº "&amp;assContabilistaCPF</f>
        <v>CPF nº 962.670.200-10</v>
      </c>
      <c r="C101" s="3" t="str">
        <f>"CPF nº "&amp;assGestorCPF</f>
        <v>CPF nº 025.683.290-09</v>
      </c>
    </row>
  </sheetData>
  <mergeCells count="1">
    <mergeCell ref="B95:D9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5F3F-0DEF-4355-8F76-25628DE5D850}">
  <sheetPr>
    <tabColor theme="9"/>
    <pageSetUpPr fitToPage="1"/>
  </sheetPr>
  <dimension ref="B2:O61"/>
  <sheetViews>
    <sheetView topLeftCell="A20" workbookViewId="0">
      <selection activeCell="B42" sqref="B42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5" x14ac:dyDescent="0.25">
      <c r="B2" s="2" t="str">
        <f>UPPER(paramEntidade)</f>
        <v>MUNICÍPIO DE INDEPENDÊNCIA - RS</v>
      </c>
    </row>
    <row r="3" spans="2:15" x14ac:dyDescent="0.25">
      <c r="B3" s="4" t="str">
        <f>UPPER(paramEscopo)</f>
        <v>CONSOLIDADO</v>
      </c>
    </row>
    <row r="4" spans="2:15" x14ac:dyDescent="0.25">
      <c r="B4" s="4" t="str">
        <f>"CNPJ nº "&amp;paramCNPJ</f>
        <v>CNPJ nº 87.612.826/0001-90</v>
      </c>
    </row>
    <row r="6" spans="2:15" x14ac:dyDescent="0.25">
      <c r="B6" s="2" t="s">
        <v>357</v>
      </c>
    </row>
    <row r="7" spans="2:15" x14ac:dyDescent="0.25">
      <c r="B7" s="2"/>
    </row>
    <row r="8" spans="2:15" x14ac:dyDescent="0.25">
      <c r="B8" s="4" t="str">
        <f>"Data-base: "&amp;TEXT(paramDataBase,"dd/mm/aaaa")</f>
        <v>Data-base: 31/12/2023</v>
      </c>
    </row>
    <row r="10" spans="2:15" x14ac:dyDescent="0.25">
      <c r="B10" s="11"/>
      <c r="C10" s="12" t="s">
        <v>18</v>
      </c>
      <c r="D10" s="12" t="s">
        <v>19</v>
      </c>
    </row>
    <row r="11" spans="2:15" x14ac:dyDescent="0.25">
      <c r="B11" s="5" t="s">
        <v>358</v>
      </c>
      <c r="C11" s="13"/>
      <c r="D11" s="13"/>
    </row>
    <row r="12" spans="2:15" x14ac:dyDescent="0.25">
      <c r="B12" s="6"/>
      <c r="C12" s="14"/>
      <c r="D12" s="14"/>
    </row>
    <row r="13" spans="2:15" x14ac:dyDescent="0.25">
      <c r="B13" s="7" t="s">
        <v>365</v>
      </c>
      <c r="C13" s="13"/>
      <c r="D13" s="13"/>
    </row>
    <row r="14" spans="2:15" x14ac:dyDescent="0.25">
      <c r="B14" s="8" t="s">
        <v>603</v>
      </c>
      <c r="C14" s="14">
        <f>'BF Q1'!E13</f>
        <v>0</v>
      </c>
      <c r="D14" s="14">
        <f>'BF Q1'!H13</f>
        <v>0</v>
      </c>
      <c r="K14"/>
      <c r="L14"/>
      <c r="M14"/>
      <c r="N14"/>
      <c r="O14"/>
    </row>
    <row r="15" spans="2:15" x14ac:dyDescent="0.25">
      <c r="B15" s="8" t="s">
        <v>604</v>
      </c>
      <c r="C15" s="14">
        <f>SUM(C16:C22)</f>
        <v>0</v>
      </c>
      <c r="D15" s="14">
        <f>SUM(D16:D22)</f>
        <v>0</v>
      </c>
      <c r="K15"/>
      <c r="L15"/>
      <c r="M15"/>
      <c r="N15"/>
      <c r="O15"/>
    </row>
    <row r="16" spans="2:15" x14ac:dyDescent="0.25">
      <c r="B16" s="33" t="s">
        <v>359</v>
      </c>
      <c r="C16" s="14">
        <f>'BF Q1'!E15</f>
        <v>0</v>
      </c>
      <c r="D16" s="14">
        <f>'BF Q1'!H15</f>
        <v>0</v>
      </c>
      <c r="K16"/>
      <c r="L16"/>
      <c r="M16"/>
      <c r="N16"/>
      <c r="O16"/>
    </row>
    <row r="17" spans="2:15" x14ac:dyDescent="0.25">
      <c r="B17" s="33" t="s">
        <v>360</v>
      </c>
      <c r="C17" s="14">
        <f>'BF Q1'!E16</f>
        <v>0</v>
      </c>
      <c r="D17" s="14">
        <f>'BF Q1'!H16</f>
        <v>0</v>
      </c>
      <c r="K17"/>
      <c r="L17"/>
      <c r="M17"/>
      <c r="N17"/>
      <c r="O17"/>
    </row>
    <row r="18" spans="2:15" x14ac:dyDescent="0.25">
      <c r="B18" s="33" t="s">
        <v>361</v>
      </c>
      <c r="C18" s="14">
        <f>'BF Q1'!E17</f>
        <v>0</v>
      </c>
      <c r="D18" s="14">
        <f>'BF Q1'!H17</f>
        <v>0</v>
      </c>
      <c r="K18"/>
      <c r="L18"/>
      <c r="M18"/>
      <c r="N18"/>
      <c r="O18"/>
    </row>
    <row r="19" spans="2:15" x14ac:dyDescent="0.25">
      <c r="B19" s="33" t="s">
        <v>605</v>
      </c>
      <c r="C19" s="14">
        <f>'BF Q1'!E18</f>
        <v>0</v>
      </c>
      <c r="D19" s="14">
        <f>'BF Q1'!H18</f>
        <v>0</v>
      </c>
      <c r="K19"/>
      <c r="L19"/>
      <c r="M19"/>
      <c r="N19"/>
      <c r="O19"/>
    </row>
    <row r="20" spans="2:15" x14ac:dyDescent="0.25">
      <c r="B20" s="33" t="s">
        <v>606</v>
      </c>
      <c r="C20" s="14">
        <f>'BF Q1'!E19</f>
        <v>0</v>
      </c>
      <c r="D20" s="14">
        <f>'BF Q1'!H19</f>
        <v>0</v>
      </c>
      <c r="K20"/>
      <c r="L20"/>
      <c r="M20"/>
      <c r="N20"/>
      <c r="O20"/>
    </row>
    <row r="21" spans="2:15" x14ac:dyDescent="0.25">
      <c r="B21" s="33" t="s">
        <v>607</v>
      </c>
      <c r="C21" s="14">
        <f>'BF Q1'!E20</f>
        <v>0</v>
      </c>
      <c r="D21" s="14">
        <f>'BF Q1'!H20</f>
        <v>0</v>
      </c>
      <c r="K21"/>
      <c r="L21"/>
      <c r="M21"/>
      <c r="N21"/>
      <c r="O21"/>
    </row>
    <row r="22" spans="2:15" x14ac:dyDescent="0.25">
      <c r="B22" s="33" t="s">
        <v>608</v>
      </c>
      <c r="C22" s="14">
        <f>'BF Q1'!E21</f>
        <v>0</v>
      </c>
      <c r="D22" s="14">
        <f>'BF Q1'!H21</f>
        <v>0</v>
      </c>
      <c r="K22"/>
      <c r="L22"/>
      <c r="M22"/>
      <c r="N22"/>
      <c r="O22"/>
    </row>
    <row r="23" spans="2:15" x14ac:dyDescent="0.25">
      <c r="B23" s="8" t="s">
        <v>609</v>
      </c>
      <c r="C23" s="14">
        <f>SUM(C24:C26)</f>
        <v>0</v>
      </c>
      <c r="D23" s="14">
        <f>SUM(D24:D26)</f>
        <v>0</v>
      </c>
      <c r="K23"/>
      <c r="L23"/>
      <c r="M23"/>
      <c r="N23"/>
      <c r="O23"/>
    </row>
    <row r="24" spans="2:15" x14ac:dyDescent="0.25">
      <c r="B24" s="33" t="s">
        <v>610</v>
      </c>
      <c r="C24" s="14">
        <f>'BF Q1'!E23</f>
        <v>0</v>
      </c>
      <c r="D24" s="14">
        <f>'BF Q1'!H23</f>
        <v>0</v>
      </c>
      <c r="K24"/>
      <c r="L24"/>
      <c r="M24"/>
      <c r="N24"/>
      <c r="O24"/>
    </row>
    <row r="25" spans="2:15" x14ac:dyDescent="0.25">
      <c r="B25" s="33" t="s">
        <v>611</v>
      </c>
      <c r="C25" s="14">
        <f>'BF Q1'!E24</f>
        <v>0</v>
      </c>
      <c r="D25" s="14">
        <f>'BF Q1'!H24</f>
        <v>0</v>
      </c>
      <c r="K25"/>
      <c r="L25"/>
      <c r="M25"/>
      <c r="N25"/>
      <c r="O25"/>
    </row>
    <row r="26" spans="2:15" x14ac:dyDescent="0.25">
      <c r="B26" s="33" t="s">
        <v>612</v>
      </c>
      <c r="C26" s="14">
        <f>'BF Q1'!E25</f>
        <v>0</v>
      </c>
      <c r="D26" s="14">
        <f>'BF Q1'!H25</f>
        <v>0</v>
      </c>
      <c r="K26"/>
      <c r="L26"/>
      <c r="M26"/>
      <c r="N26"/>
      <c r="O26"/>
    </row>
    <row r="27" spans="2:15" x14ac:dyDescent="0.25">
      <c r="B27" s="17" t="s">
        <v>366</v>
      </c>
      <c r="C27" s="15">
        <f>C14+C15+C23</f>
        <v>0</v>
      </c>
      <c r="D27" s="15">
        <f>D14+D15+D23</f>
        <v>0</v>
      </c>
      <c r="K27"/>
      <c r="L27"/>
      <c r="M27"/>
      <c r="N27"/>
      <c r="O27"/>
    </row>
    <row r="28" spans="2:15" x14ac:dyDescent="0.25">
      <c r="B28" s="10"/>
      <c r="C28" s="14"/>
      <c r="D28" s="14"/>
      <c r="K28"/>
      <c r="L28"/>
      <c r="M28"/>
      <c r="N28"/>
      <c r="O28"/>
    </row>
    <row r="29" spans="2:15" x14ac:dyDescent="0.25">
      <c r="B29" s="7" t="s">
        <v>367</v>
      </c>
      <c r="C29" s="13"/>
      <c r="D29" s="13"/>
      <c r="K29"/>
      <c r="L29"/>
      <c r="M29"/>
      <c r="N29"/>
      <c r="O29"/>
    </row>
    <row r="30" spans="2:15" x14ac:dyDescent="0.25">
      <c r="B30" s="8" t="s">
        <v>362</v>
      </c>
      <c r="C30" s="14" t="e">
        <f>SUMIFS(#REF!,#REF!,'BF Q0A'!B30)</f>
        <v>#REF!</v>
      </c>
      <c r="D30" s="14" t="e">
        <f>SUMIFS(#REF!,#REF!,'BF Q0A'!C30)</f>
        <v>#REF!</v>
      </c>
      <c r="K30"/>
      <c r="L30"/>
      <c r="M30"/>
      <c r="N30"/>
      <c r="O30"/>
    </row>
    <row r="31" spans="2:15" x14ac:dyDescent="0.25">
      <c r="B31" s="8" t="s">
        <v>363</v>
      </c>
      <c r="C31" s="14" t="e">
        <f>SUMIFS(#REF!,#REF!,'BF Q0A'!B31)</f>
        <v>#REF!</v>
      </c>
      <c r="D31" s="14" t="e">
        <f>SUMIFS(#REF!,#REF!,'BF Q0A'!C31)</f>
        <v>#REF!</v>
      </c>
      <c r="K31"/>
      <c r="L31"/>
      <c r="M31"/>
      <c r="N31"/>
      <c r="O31"/>
    </row>
    <row r="32" spans="2:15" x14ac:dyDescent="0.25">
      <c r="B32" s="8" t="s">
        <v>364</v>
      </c>
      <c r="C32" s="14" t="e">
        <f>SUMIFS(#REF!,#REF!,'BF Q0A'!B32)</f>
        <v>#REF!</v>
      </c>
      <c r="D32" s="14" t="e">
        <f>SUMIFS(#REF!,#REF!,'BF Q0A'!C32)</f>
        <v>#REF!</v>
      </c>
      <c r="K32"/>
      <c r="L32"/>
      <c r="M32"/>
      <c r="N32"/>
      <c r="O32"/>
    </row>
    <row r="33" spans="2:15" x14ac:dyDescent="0.25">
      <c r="B33" s="17" t="s">
        <v>368</v>
      </c>
      <c r="C33" s="15" t="e">
        <f>SUM(C30:C32)</f>
        <v>#REF!</v>
      </c>
      <c r="D33" s="15" t="e">
        <f>SUM(D30:D32)</f>
        <v>#REF!</v>
      </c>
      <c r="K33"/>
      <c r="L33"/>
      <c r="M33"/>
      <c r="N33"/>
      <c r="O33"/>
    </row>
    <row r="34" spans="2:15" x14ac:dyDescent="0.25">
      <c r="B34" s="32"/>
      <c r="C34" s="13"/>
      <c r="D34" s="13"/>
      <c r="K34"/>
      <c r="L34"/>
      <c r="M34"/>
      <c r="N34"/>
      <c r="O34"/>
    </row>
    <row r="35" spans="2:15" x14ac:dyDescent="0.25">
      <c r="B35" s="7" t="s">
        <v>616</v>
      </c>
      <c r="C35" s="13"/>
      <c r="D35" s="13"/>
      <c r="K35"/>
      <c r="L35"/>
      <c r="M35"/>
      <c r="N35"/>
      <c r="O35"/>
    </row>
    <row r="36" spans="2:15" x14ac:dyDescent="0.25">
      <c r="B36" s="8" t="s">
        <v>613</v>
      </c>
      <c r="C36" s="14" t="e">
        <f>SUMIFS(#REF!,#REF!,'BF Q0A'!B36)</f>
        <v>#REF!</v>
      </c>
      <c r="D36" s="14" t="e">
        <f>SUMIFS(#REF!,#REF!,'BF Q0A'!C36)</f>
        <v>#REF!</v>
      </c>
      <c r="K36"/>
      <c r="L36"/>
      <c r="M36"/>
      <c r="N36"/>
      <c r="O36"/>
    </row>
    <row r="37" spans="2:15" x14ac:dyDescent="0.25">
      <c r="B37" s="8" t="s">
        <v>614</v>
      </c>
      <c r="C37" s="14" t="e">
        <f>SUMIFS(#REF!,#REF!,'BF Q0A'!B37)</f>
        <v>#REF!</v>
      </c>
      <c r="D37" s="14" t="e">
        <f>SUMIFS(#REF!,#REF!,'BF Q0A'!C37)</f>
        <v>#REF!</v>
      </c>
      <c r="K37"/>
      <c r="L37"/>
      <c r="M37"/>
      <c r="N37"/>
      <c r="O37"/>
    </row>
    <row r="38" spans="2:15" x14ac:dyDescent="0.25">
      <c r="B38" s="8" t="s">
        <v>615</v>
      </c>
      <c r="C38" s="14" t="e">
        <f>SUMIFS(#REF!,#REF!,'BF Q0A'!B38)</f>
        <v>#REF!</v>
      </c>
      <c r="D38" s="14" t="e">
        <f>SUMIFS(#REF!,#REF!,'BF Q0A'!C38)</f>
        <v>#REF!</v>
      </c>
      <c r="K38"/>
      <c r="L38"/>
      <c r="M38"/>
      <c r="N38"/>
      <c r="O38"/>
    </row>
    <row r="39" spans="2:15" x14ac:dyDescent="0.25">
      <c r="B39" s="17" t="s">
        <v>617</v>
      </c>
      <c r="C39" s="15" t="e">
        <f>SUM(C36:C38)</f>
        <v>#REF!</v>
      </c>
      <c r="D39" s="15" t="e">
        <f>SUM(D36:D38)</f>
        <v>#REF!</v>
      </c>
      <c r="K39"/>
      <c r="L39"/>
      <c r="M39"/>
      <c r="N39"/>
      <c r="O39"/>
    </row>
    <row r="40" spans="2:15" x14ac:dyDescent="0.25">
      <c r="B40" s="32"/>
      <c r="C40" s="13"/>
      <c r="D40" s="13"/>
      <c r="K40"/>
      <c r="L40"/>
      <c r="M40"/>
      <c r="N40"/>
      <c r="O40"/>
    </row>
    <row r="41" spans="2:15" x14ac:dyDescent="0.25">
      <c r="B41" s="7" t="s">
        <v>369</v>
      </c>
      <c r="C41" s="13"/>
      <c r="D41" s="13"/>
      <c r="K41"/>
      <c r="L41"/>
      <c r="M41"/>
      <c r="N41"/>
      <c r="O41"/>
    </row>
    <row r="42" spans="2:15" x14ac:dyDescent="0.25">
      <c r="B42" s="8" t="s">
        <v>370</v>
      </c>
      <c r="C42" s="14" t="e">
        <f>SUMIFS(#REF!,#REF!,'BF Q0A'!B42)</f>
        <v>#REF!</v>
      </c>
      <c r="D42" s="14" t="e">
        <f>SUMIFS(#REF!,#REF!,'BF Q0A'!C42)</f>
        <v>#REF!</v>
      </c>
    </row>
    <row r="43" spans="2:15" x14ac:dyDescent="0.25">
      <c r="B43" s="8" t="s">
        <v>371</v>
      </c>
      <c r="C43" s="14" t="e">
        <f>SUMIFS(#REF!,#REF!,'BF Q0A'!B43)</f>
        <v>#REF!</v>
      </c>
      <c r="D43" s="14" t="e">
        <f>SUMIFS(#REF!,#REF!,'BF Q0A'!C43)</f>
        <v>#REF!</v>
      </c>
    </row>
    <row r="44" spans="2:15" x14ac:dyDescent="0.25">
      <c r="B44" s="8" t="s">
        <v>372</v>
      </c>
      <c r="C44" s="14" t="e">
        <f>SUMIFS(#REF!,#REF!,'BF Q0A'!B44)</f>
        <v>#REF!</v>
      </c>
      <c r="D44" s="14" t="e">
        <f>SUMIFS(#REF!,#REF!,'BF Q0A'!C44)</f>
        <v>#REF!</v>
      </c>
    </row>
    <row r="45" spans="2:15" x14ac:dyDescent="0.25">
      <c r="B45" s="8" t="s">
        <v>373</v>
      </c>
      <c r="C45" s="14">
        <f>SUM(tblBfOutrosExtra[Recebimentos])</f>
        <v>0</v>
      </c>
      <c r="D45" s="14">
        <f>SUM(tblBfOutrosExtraAnterior[Recebimentos])</f>
        <v>0</v>
      </c>
    </row>
    <row r="46" spans="2:15" x14ac:dyDescent="0.25">
      <c r="B46" s="17" t="s">
        <v>618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374</v>
      </c>
      <c r="C48" s="13"/>
      <c r="D48" s="13"/>
    </row>
    <row r="49" spans="2:4" x14ac:dyDescent="0.25">
      <c r="B49" s="8" t="s">
        <v>619</v>
      </c>
      <c r="C49" s="14" t="e">
        <f>SUMIFS(#REF!,#REF!,'BF Q0A'!B49)</f>
        <v>#REF!</v>
      </c>
      <c r="D49" s="14" t="e">
        <f>SUMIFS(#REF!,#REF!,'BF Q0A'!C49)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Q0A'!B51)</f>
        <v>#REF!</v>
      </c>
      <c r="D51" s="14" t="e">
        <f>SUMIFS(#REF!,#REF!,'BF Q0A'!C51)</f>
        <v>#REF!</v>
      </c>
    </row>
    <row r="52" spans="2:4" x14ac:dyDescent="0.25">
      <c r="B52" s="17" t="s">
        <v>621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622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14/02/2025, às 11:07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C52-23A6-4235-B9C6-B5A1C96661E8}">
  <sheetPr>
    <tabColor theme="9"/>
    <pageSetUpPr fitToPage="1"/>
  </sheetPr>
  <dimension ref="B2:O61"/>
  <sheetViews>
    <sheetView topLeftCell="A19" workbookViewId="0">
      <selection activeCell="B45" sqref="B45"/>
    </sheetView>
  </sheetViews>
  <sheetFormatPr defaultRowHeight="15.75" x14ac:dyDescent="0.25"/>
  <cols>
    <col min="1" max="1" width="9.140625" style="3"/>
    <col min="2" max="2" width="102.57031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4" x14ac:dyDescent="0.25">
      <c r="B2" s="2" t="str">
        <f>UPPER(paramEntidade)</f>
        <v>MUNICÍPIO DE INDEPENDÊNCIA - RS</v>
      </c>
    </row>
    <row r="3" spans="2:14" x14ac:dyDescent="0.25">
      <c r="B3" s="4" t="str">
        <f>UPPER(paramEscopo)</f>
        <v>CONSOLIDADO</v>
      </c>
    </row>
    <row r="4" spans="2:14" x14ac:dyDescent="0.25">
      <c r="B4" s="4" t="str">
        <f>"CNPJ nº "&amp;paramCNPJ</f>
        <v>CNPJ nº 87.612.826/0001-90</v>
      </c>
    </row>
    <row r="6" spans="2:14" x14ac:dyDescent="0.25">
      <c r="B6" s="2" t="s">
        <v>357</v>
      </c>
    </row>
    <row r="7" spans="2:14" x14ac:dyDescent="0.25">
      <c r="B7" s="2"/>
    </row>
    <row r="8" spans="2:14" x14ac:dyDescent="0.25">
      <c r="B8" s="4" t="str">
        <f>"Data-base: "&amp;TEXT(paramDataBase,"dd/mm/aaaa")</f>
        <v>Data-base: 31/12/2023</v>
      </c>
      <c r="J8"/>
      <c r="K8"/>
      <c r="L8"/>
      <c r="M8"/>
      <c r="N8"/>
    </row>
    <row r="9" spans="2:14" x14ac:dyDescent="0.25">
      <c r="J9"/>
      <c r="K9"/>
      <c r="L9"/>
      <c r="M9"/>
      <c r="N9"/>
    </row>
    <row r="10" spans="2:14" x14ac:dyDescent="0.25">
      <c r="B10" s="11"/>
      <c r="C10" s="12" t="s">
        <v>18</v>
      </c>
      <c r="D10" s="12" t="s">
        <v>19</v>
      </c>
      <c r="J10"/>
      <c r="K10"/>
      <c r="L10"/>
      <c r="M10"/>
      <c r="N10"/>
    </row>
    <row r="11" spans="2:14" x14ac:dyDescent="0.25">
      <c r="B11" s="5" t="s">
        <v>375</v>
      </c>
      <c r="C11" s="13"/>
      <c r="D11" s="13"/>
      <c r="J11"/>
      <c r="K11"/>
      <c r="L11"/>
      <c r="M11"/>
      <c r="N11"/>
    </row>
    <row r="12" spans="2:14" x14ac:dyDescent="0.25">
      <c r="B12" s="6"/>
      <c r="C12" s="14"/>
      <c r="D12" s="14"/>
      <c r="J12"/>
      <c r="K12"/>
      <c r="L12"/>
      <c r="M12"/>
      <c r="N12"/>
    </row>
    <row r="13" spans="2:14" x14ac:dyDescent="0.25">
      <c r="B13" s="7" t="s">
        <v>376</v>
      </c>
      <c r="C13" s="13"/>
      <c r="D13" s="13"/>
      <c r="J13"/>
      <c r="K13"/>
      <c r="L13"/>
      <c r="M13"/>
      <c r="N13"/>
    </row>
    <row r="14" spans="2:14" x14ac:dyDescent="0.25">
      <c r="B14" s="8" t="s">
        <v>603</v>
      </c>
      <c r="C14" s="14" t="e">
        <f>SUMIFS(#REF!,#REF!,'BF Q0B'!B14)</f>
        <v>#REF!</v>
      </c>
      <c r="D14" s="14" t="e">
        <f>SUMIFS(#REF!,#REF!,'BF Q0B'!C14)</f>
        <v>#REF!</v>
      </c>
      <c r="J14"/>
      <c r="K14"/>
      <c r="L14"/>
      <c r="M14"/>
      <c r="N14"/>
    </row>
    <row r="15" spans="2:14" x14ac:dyDescent="0.25">
      <c r="B15" s="8" t="s">
        <v>604</v>
      </c>
      <c r="C15" s="14">
        <f>SUM(C16:C22)</f>
        <v>0</v>
      </c>
      <c r="D15" s="14">
        <f>SUM(D16:D22)</f>
        <v>0</v>
      </c>
      <c r="J15"/>
      <c r="K15"/>
      <c r="L15"/>
      <c r="M15"/>
      <c r="N15"/>
    </row>
    <row r="16" spans="2:14" x14ac:dyDescent="0.25">
      <c r="B16" s="33" t="s">
        <v>359</v>
      </c>
      <c r="C16" s="14"/>
      <c r="D16" s="14"/>
      <c r="J16"/>
      <c r="K16"/>
      <c r="L16"/>
      <c r="M16"/>
      <c r="N16"/>
    </row>
    <row r="17" spans="2:14" x14ac:dyDescent="0.25">
      <c r="B17" s="33" t="s">
        <v>360</v>
      </c>
      <c r="C17" s="14"/>
      <c r="D17" s="14"/>
      <c r="J17"/>
      <c r="K17"/>
      <c r="L17"/>
      <c r="M17"/>
      <c r="N17"/>
    </row>
    <row r="18" spans="2:14" x14ac:dyDescent="0.25">
      <c r="B18" s="33" t="s">
        <v>361</v>
      </c>
      <c r="C18" s="14"/>
      <c r="D18" s="14"/>
      <c r="J18"/>
      <c r="K18"/>
      <c r="L18"/>
      <c r="M18"/>
      <c r="N18"/>
    </row>
    <row r="19" spans="2:14" x14ac:dyDescent="0.25">
      <c r="B19" s="33" t="s">
        <v>605</v>
      </c>
      <c r="C19" s="14"/>
      <c r="D19" s="14"/>
      <c r="J19"/>
      <c r="K19"/>
      <c r="L19"/>
      <c r="M19"/>
      <c r="N19"/>
    </row>
    <row r="20" spans="2:14" x14ac:dyDescent="0.25">
      <c r="B20" s="33" t="s">
        <v>606</v>
      </c>
      <c r="C20" s="14"/>
      <c r="D20" s="14"/>
      <c r="J20"/>
      <c r="K20"/>
      <c r="L20"/>
      <c r="M20"/>
      <c r="N20"/>
    </row>
    <row r="21" spans="2:14" x14ac:dyDescent="0.25">
      <c r="B21" s="33" t="s">
        <v>607</v>
      </c>
      <c r="C21" s="14"/>
      <c r="D21" s="14"/>
      <c r="J21"/>
      <c r="K21"/>
      <c r="L21"/>
      <c r="M21"/>
      <c r="N21"/>
    </row>
    <row r="22" spans="2:14" x14ac:dyDescent="0.25">
      <c r="B22" s="33" t="s">
        <v>608</v>
      </c>
      <c r="C22" s="14"/>
      <c r="D22" s="14"/>
      <c r="J22"/>
      <c r="K22"/>
      <c r="L22"/>
      <c r="M22"/>
      <c r="N22"/>
    </row>
    <row r="23" spans="2:14" x14ac:dyDescent="0.25">
      <c r="B23" s="8" t="s">
        <v>609</v>
      </c>
      <c r="C23" s="14">
        <f>SUM(C24:C26)</f>
        <v>0</v>
      </c>
      <c r="D23" s="14">
        <f>SUM(D24:D26)</f>
        <v>0</v>
      </c>
      <c r="J23"/>
      <c r="K23"/>
      <c r="L23"/>
      <c r="M23"/>
      <c r="N23"/>
    </row>
    <row r="24" spans="2:14" x14ac:dyDescent="0.25">
      <c r="B24" s="33" t="s">
        <v>610</v>
      </c>
      <c r="C24" s="14"/>
      <c r="D24" s="14"/>
      <c r="J24"/>
      <c r="K24"/>
      <c r="L24"/>
      <c r="M24"/>
      <c r="N24"/>
    </row>
    <row r="25" spans="2:14" x14ac:dyDescent="0.25">
      <c r="B25" s="33" t="s">
        <v>611</v>
      </c>
      <c r="C25" s="14"/>
      <c r="D25" s="14"/>
      <c r="J25"/>
      <c r="K25"/>
      <c r="L25"/>
      <c r="M25"/>
      <c r="N25"/>
    </row>
    <row r="26" spans="2:14" x14ac:dyDescent="0.25">
      <c r="B26" s="33" t="s">
        <v>612</v>
      </c>
      <c r="C26" s="14"/>
      <c r="D26" s="14"/>
    </row>
    <row r="27" spans="2:14" x14ac:dyDescent="0.25">
      <c r="B27" s="17" t="s">
        <v>623</v>
      </c>
      <c r="C27" s="15" t="e">
        <f>C14+C15+C23</f>
        <v>#REF!</v>
      </c>
      <c r="D27" s="15" t="e">
        <f>D14+D15+D23</f>
        <v>#REF!</v>
      </c>
    </row>
    <row r="28" spans="2:14" x14ac:dyDescent="0.25">
      <c r="B28" s="10"/>
      <c r="C28" s="14"/>
      <c r="D28" s="14"/>
    </row>
    <row r="29" spans="2:14" x14ac:dyDescent="0.25">
      <c r="B29" s="7" t="s">
        <v>377</v>
      </c>
      <c r="C29" s="13"/>
      <c r="D29" s="13"/>
    </row>
    <row r="30" spans="2:14" x14ac:dyDescent="0.25">
      <c r="B30" s="8" t="s">
        <v>378</v>
      </c>
      <c r="C30" s="14" t="e">
        <f>SUMIFS(#REF!,#REF!,'BF Q0B'!B30)</f>
        <v>#REF!</v>
      </c>
      <c r="D30" s="14" t="e">
        <f>SUMIFS(#REF!,#REF!,'BF Q0B'!C30)</f>
        <v>#REF!</v>
      </c>
    </row>
    <row r="31" spans="2:14" x14ac:dyDescent="0.25">
      <c r="B31" s="8" t="s">
        <v>379</v>
      </c>
      <c r="C31" s="14" t="e">
        <f>SUMIFS(#REF!,#REF!,'BF Q0B'!B31)</f>
        <v>#REF!</v>
      </c>
      <c r="D31" s="14" t="e">
        <f>SUMIFS(#REF!,#REF!,'BF Q0B'!C31)</f>
        <v>#REF!</v>
      </c>
    </row>
    <row r="32" spans="2:14" x14ac:dyDescent="0.25">
      <c r="B32" s="8" t="s">
        <v>380</v>
      </c>
      <c r="C32" s="14" t="e">
        <f>SUMIFS(#REF!,#REF!,'BF Q0B'!B32)</f>
        <v>#REF!</v>
      </c>
      <c r="D32" s="14" t="e">
        <f>SUMIFS(#REF!,#REF!,'BF Q0B'!C32)</f>
        <v>#REF!</v>
      </c>
    </row>
    <row r="33" spans="2:15" x14ac:dyDescent="0.25">
      <c r="B33" s="17" t="s">
        <v>624</v>
      </c>
      <c r="C33" s="15" t="e">
        <f>SUM(C30:C32)</f>
        <v>#REF!</v>
      </c>
      <c r="D33" s="15" t="e">
        <f>SUM(D30:D32)</f>
        <v>#REF!</v>
      </c>
    </row>
    <row r="34" spans="2:15" x14ac:dyDescent="0.25">
      <c r="B34" s="32"/>
      <c r="C34" s="13"/>
      <c r="D34" s="13"/>
    </row>
    <row r="35" spans="2:15" x14ac:dyDescent="0.25">
      <c r="B35" s="7" t="s">
        <v>633</v>
      </c>
      <c r="C35" s="13"/>
      <c r="D35" s="13"/>
      <c r="K35"/>
      <c r="L35"/>
      <c r="M35"/>
      <c r="N35"/>
      <c r="O35"/>
    </row>
    <row r="36" spans="2:15" x14ac:dyDescent="0.25">
      <c r="B36" s="8" t="s">
        <v>625</v>
      </c>
      <c r="C36" s="14"/>
      <c r="D36" s="14"/>
      <c r="K36"/>
      <c r="L36"/>
      <c r="M36"/>
      <c r="N36"/>
      <c r="O36"/>
    </row>
    <row r="37" spans="2:15" x14ac:dyDescent="0.25">
      <c r="B37" s="8" t="s">
        <v>626</v>
      </c>
      <c r="C37" s="14"/>
      <c r="D37" s="14"/>
      <c r="K37"/>
      <c r="L37"/>
      <c r="M37"/>
      <c r="N37"/>
      <c r="O37"/>
    </row>
    <row r="38" spans="2:15" x14ac:dyDescent="0.25">
      <c r="B38" s="8" t="s">
        <v>627</v>
      </c>
      <c r="C38" s="14"/>
      <c r="D38" s="14"/>
      <c r="K38"/>
      <c r="L38"/>
      <c r="M38"/>
      <c r="N38"/>
      <c r="O38"/>
    </row>
    <row r="39" spans="2:15" x14ac:dyDescent="0.25">
      <c r="B39" s="17" t="s">
        <v>628</v>
      </c>
      <c r="C39" s="15">
        <f>SUM(C36:C38)</f>
        <v>0</v>
      </c>
      <c r="D39" s="15">
        <f>SUM(D36:D38)</f>
        <v>0</v>
      </c>
      <c r="K39"/>
      <c r="L39"/>
      <c r="M39"/>
      <c r="N39"/>
      <c r="O39"/>
    </row>
    <row r="40" spans="2:15" x14ac:dyDescent="0.25">
      <c r="B40" s="32"/>
      <c r="C40" s="13"/>
      <c r="D40" s="13"/>
    </row>
    <row r="41" spans="2:15" x14ac:dyDescent="0.25">
      <c r="B41" s="7" t="s">
        <v>381</v>
      </c>
      <c r="C41" s="13"/>
      <c r="D41" s="13"/>
    </row>
    <row r="42" spans="2:15" x14ac:dyDescent="0.25">
      <c r="B42" s="8" t="s">
        <v>382</v>
      </c>
      <c r="C42" s="14" t="e">
        <f>SUMIFS(#REF!,#REF!,'BF Q0B'!B42)</f>
        <v>#REF!</v>
      </c>
      <c r="D42" s="14" t="e">
        <f>SUMIFS(#REF!,#REF!,'BF Q0B'!C42)</f>
        <v>#REF!</v>
      </c>
    </row>
    <row r="43" spans="2:15" x14ac:dyDescent="0.25">
      <c r="B43" s="8" t="s">
        <v>383</v>
      </c>
      <c r="C43" s="14" t="e">
        <f>SUMIFS(#REF!,#REF!,'BF Q0B'!B43)</f>
        <v>#REF!</v>
      </c>
      <c r="D43" s="14" t="e">
        <f>SUMIFS(#REF!,#REF!,'BF Q0B'!C43)</f>
        <v>#REF!</v>
      </c>
    </row>
    <row r="44" spans="2:15" x14ac:dyDescent="0.25">
      <c r="B44" s="8" t="s">
        <v>372</v>
      </c>
      <c r="C44" s="14" t="e">
        <f>SUMIFS(#REF!,#REF!,'BF Q0B'!B44)</f>
        <v>#REF!</v>
      </c>
      <c r="D44" s="14" t="e">
        <f>SUMIFS(#REF!,#REF!,'BF Q0B'!C44)</f>
        <v>#REF!</v>
      </c>
    </row>
    <row r="45" spans="2:15" x14ac:dyDescent="0.25">
      <c r="B45" s="8" t="s">
        <v>384</v>
      </c>
      <c r="C45" s="14">
        <f>SUM(tblBfOutrosExtra[Pagamentos])</f>
        <v>0</v>
      </c>
      <c r="D45" s="14">
        <f>SUM(tblBfOutrosExtraAnterior[Pagamentos])</f>
        <v>0</v>
      </c>
    </row>
    <row r="46" spans="2:15" x14ac:dyDescent="0.25">
      <c r="B46" s="17" t="s">
        <v>629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385</v>
      </c>
      <c r="C48" s="13"/>
      <c r="D48" s="13"/>
    </row>
    <row r="49" spans="2:4" x14ac:dyDescent="0.25">
      <c r="B49" s="8" t="s">
        <v>619</v>
      </c>
      <c r="C49" s="14" t="e">
        <f>SUMIFS(#REF!,#REF!,'BF Q0B'!B49)</f>
        <v>#REF!</v>
      </c>
      <c r="D49" s="14" t="e">
        <f>SUMIFS(#REF!,#REF!,'BF Q0B'!C49)</f>
        <v>#REF!</v>
      </c>
    </row>
    <row r="50" spans="2:4" x14ac:dyDescent="0.25">
      <c r="B50" s="8" t="s">
        <v>620</v>
      </c>
      <c r="C50" s="14"/>
      <c r="D50" s="14"/>
    </row>
    <row r="51" spans="2:4" x14ac:dyDescent="0.25">
      <c r="B51" s="8" t="s">
        <v>372</v>
      </c>
      <c r="C51" s="14" t="e">
        <f>SUMIFS(#REF!,#REF!,'BF Q0B'!B51)</f>
        <v>#REF!</v>
      </c>
      <c r="D51" s="14" t="e">
        <f>SUMIFS(#REF!,#REF!,'BF Q0B'!C51)</f>
        <v>#REF!</v>
      </c>
    </row>
    <row r="52" spans="2:4" x14ac:dyDescent="0.25">
      <c r="B52" s="17" t="s">
        <v>630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631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14/02/2025, às 11:07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EDUARDO MAAHS MARASCA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025.683.290-09</v>
      </c>
    </row>
  </sheetData>
  <mergeCells count="1">
    <mergeCell ref="B55:D5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FD-9538-4DB1-BB0F-E5807EA3DEB2}">
  <sheetPr>
    <tabColor theme="9"/>
    <pageSetUpPr fitToPage="1"/>
  </sheetPr>
  <dimension ref="B2:H33"/>
  <sheetViews>
    <sheetView topLeftCell="A9" workbookViewId="0">
      <selection activeCell="B25" sqref="B25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386</v>
      </c>
    </row>
    <row r="7" spans="2:8" x14ac:dyDescent="0.25">
      <c r="B7" s="2" t="s">
        <v>387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 t="s">
        <v>388</v>
      </c>
      <c r="C10" s="58" t="s">
        <v>18</v>
      </c>
      <c r="D10" s="58"/>
      <c r="E10" s="58"/>
      <c r="F10" s="58" t="s">
        <v>19</v>
      </c>
      <c r="G10" s="58"/>
      <c r="H10" s="58"/>
    </row>
    <row r="11" spans="2:8" ht="47.25" x14ac:dyDescent="0.25">
      <c r="B11" s="58"/>
      <c r="C11" s="34" t="s">
        <v>365</v>
      </c>
      <c r="D11" s="34" t="s">
        <v>390</v>
      </c>
      <c r="E11" s="34" t="s">
        <v>392</v>
      </c>
      <c r="F11" s="34" t="s">
        <v>365</v>
      </c>
      <c r="G11" s="34" t="s">
        <v>390</v>
      </c>
      <c r="H11" s="34" t="s">
        <v>392</v>
      </c>
    </row>
    <row r="12" spans="2:8" x14ac:dyDescent="0.25">
      <c r="B12" s="58"/>
      <c r="C12" s="34" t="s">
        <v>389</v>
      </c>
      <c r="D12" s="34" t="s">
        <v>391</v>
      </c>
      <c r="E12" s="34" t="s">
        <v>393</v>
      </c>
      <c r="F12" s="34" t="s">
        <v>469</v>
      </c>
      <c r="G12" s="34" t="s">
        <v>436</v>
      </c>
      <c r="H12" s="34" t="s">
        <v>632</v>
      </c>
    </row>
    <row r="13" spans="2:8" x14ac:dyDescent="0.25">
      <c r="B13" s="35" t="s">
        <v>603</v>
      </c>
      <c r="C13" s="13"/>
      <c r="D13" s="13"/>
      <c r="E13" s="13">
        <f>C13-D13</f>
        <v>0</v>
      </c>
      <c r="F13" s="13"/>
      <c r="G13" s="13"/>
      <c r="H13" s="13">
        <f>F13-G13</f>
        <v>0</v>
      </c>
    </row>
    <row r="14" spans="2:8" s="2" customFormat="1" x14ac:dyDescent="0.25">
      <c r="B14" s="35" t="s">
        <v>604</v>
      </c>
      <c r="C14" s="13">
        <f>SUM(C15:C21)</f>
        <v>0</v>
      </c>
      <c r="D14" s="13">
        <f t="shared" ref="D14:G14" si="0">SUM(D15:D21)</f>
        <v>0</v>
      </c>
      <c r="E14" s="13">
        <f t="shared" ref="E14:E26" si="1">C14-D14</f>
        <v>0</v>
      </c>
      <c r="F14" s="13">
        <f t="shared" si="0"/>
        <v>0</v>
      </c>
      <c r="G14" s="13">
        <f t="shared" si="0"/>
        <v>0</v>
      </c>
      <c r="H14" s="13">
        <f t="shared" ref="H14:H26" si="2">F14-G14</f>
        <v>0</v>
      </c>
    </row>
    <row r="15" spans="2:8" x14ac:dyDescent="0.25">
      <c r="B15" s="10" t="s">
        <v>359</v>
      </c>
      <c r="C15" s="14"/>
      <c r="D15" s="14"/>
      <c r="E15" s="14">
        <f t="shared" si="1"/>
        <v>0</v>
      </c>
      <c r="F15" s="14"/>
      <c r="G15" s="14"/>
      <c r="H15" s="14">
        <f t="shared" si="2"/>
        <v>0</v>
      </c>
    </row>
    <row r="16" spans="2:8" x14ac:dyDescent="0.25">
      <c r="B16" s="10" t="s">
        <v>360</v>
      </c>
      <c r="C16" s="14"/>
      <c r="D16" s="14"/>
      <c r="E16" s="14">
        <f t="shared" si="1"/>
        <v>0</v>
      </c>
      <c r="F16" s="14"/>
      <c r="G16" s="14"/>
      <c r="H16" s="14">
        <f t="shared" si="2"/>
        <v>0</v>
      </c>
    </row>
    <row r="17" spans="2:8" x14ac:dyDescent="0.25">
      <c r="B17" s="10" t="s">
        <v>361</v>
      </c>
      <c r="C17" s="14"/>
      <c r="D17" s="14"/>
      <c r="E17" s="14">
        <f t="shared" si="1"/>
        <v>0</v>
      </c>
      <c r="F17" s="14"/>
      <c r="G17" s="14"/>
      <c r="H17" s="14">
        <f t="shared" si="2"/>
        <v>0</v>
      </c>
    </row>
    <row r="18" spans="2:8" x14ac:dyDescent="0.25">
      <c r="B18" s="10" t="s">
        <v>605</v>
      </c>
      <c r="C18" s="14"/>
      <c r="D18" s="14"/>
      <c r="E18" s="14">
        <f t="shared" si="1"/>
        <v>0</v>
      </c>
      <c r="F18" s="14"/>
      <c r="G18" s="14"/>
      <c r="H18" s="14">
        <f t="shared" si="2"/>
        <v>0</v>
      </c>
    </row>
    <row r="19" spans="2:8" x14ac:dyDescent="0.25">
      <c r="B19" s="10" t="s">
        <v>606</v>
      </c>
      <c r="C19" s="14"/>
      <c r="D19" s="14"/>
      <c r="E19" s="14">
        <f t="shared" si="1"/>
        <v>0</v>
      </c>
      <c r="F19" s="14"/>
      <c r="G19" s="14"/>
      <c r="H19" s="14">
        <f t="shared" si="2"/>
        <v>0</v>
      </c>
    </row>
    <row r="20" spans="2:8" x14ac:dyDescent="0.25">
      <c r="B20" s="10" t="s">
        <v>607</v>
      </c>
      <c r="C20" s="14"/>
      <c r="D20" s="14"/>
      <c r="E20" s="14">
        <f t="shared" si="1"/>
        <v>0</v>
      </c>
      <c r="F20" s="14"/>
      <c r="G20" s="14"/>
      <c r="H20" s="14">
        <f t="shared" si="2"/>
        <v>0</v>
      </c>
    </row>
    <row r="21" spans="2:8" x14ac:dyDescent="0.25">
      <c r="B21" s="10" t="s">
        <v>608</v>
      </c>
      <c r="C21" s="14"/>
      <c r="D21" s="14"/>
      <c r="E21" s="14">
        <f t="shared" si="1"/>
        <v>0</v>
      </c>
      <c r="F21" s="14"/>
      <c r="G21" s="14"/>
      <c r="H21" s="14">
        <f t="shared" si="2"/>
        <v>0</v>
      </c>
    </row>
    <row r="22" spans="2:8" s="2" customFormat="1" x14ac:dyDescent="0.25">
      <c r="B22" s="35" t="s">
        <v>609</v>
      </c>
      <c r="C22" s="13">
        <f>SUM(C23:C25)</f>
        <v>0</v>
      </c>
      <c r="D22" s="13">
        <f t="shared" ref="D22:G22" si="3">SUM(D23:D25)</f>
        <v>0</v>
      </c>
      <c r="E22" s="13">
        <f t="shared" si="1"/>
        <v>0</v>
      </c>
      <c r="F22" s="13">
        <f t="shared" si="3"/>
        <v>0</v>
      </c>
      <c r="G22" s="13">
        <f t="shared" si="3"/>
        <v>0</v>
      </c>
      <c r="H22" s="13">
        <f t="shared" si="2"/>
        <v>0</v>
      </c>
    </row>
    <row r="23" spans="2:8" x14ac:dyDescent="0.25">
      <c r="B23" s="10" t="s">
        <v>610</v>
      </c>
      <c r="C23" s="14"/>
      <c r="D23" s="14"/>
      <c r="E23" s="14">
        <f t="shared" si="1"/>
        <v>0</v>
      </c>
      <c r="F23" s="14"/>
      <c r="G23" s="14"/>
      <c r="H23" s="14">
        <f t="shared" si="2"/>
        <v>0</v>
      </c>
    </row>
    <row r="24" spans="2:8" x14ac:dyDescent="0.25">
      <c r="B24" s="10" t="s">
        <v>611</v>
      </c>
      <c r="C24" s="14"/>
      <c r="D24" s="14"/>
      <c r="E24" s="14">
        <f t="shared" si="1"/>
        <v>0</v>
      </c>
      <c r="F24" s="14"/>
      <c r="G24" s="14"/>
      <c r="H24" s="14">
        <f t="shared" si="2"/>
        <v>0</v>
      </c>
    </row>
    <row r="25" spans="2:8" x14ac:dyDescent="0.25">
      <c r="B25" s="10" t="s">
        <v>612</v>
      </c>
      <c r="C25" s="14"/>
      <c r="D25" s="14"/>
      <c r="E25" s="14">
        <f t="shared" si="1"/>
        <v>0</v>
      </c>
      <c r="F25" s="14"/>
      <c r="G25" s="14"/>
      <c r="H25" s="14">
        <f t="shared" si="2"/>
        <v>0</v>
      </c>
    </row>
    <row r="26" spans="2:8" x14ac:dyDescent="0.25">
      <c r="B26" s="27" t="s">
        <v>394</v>
      </c>
      <c r="C26" s="16">
        <f>C13+C14+C22</f>
        <v>0</v>
      </c>
      <c r="D26" s="16">
        <f t="shared" ref="D26:G26" si="4">D13+D14+D22</f>
        <v>0</v>
      </c>
      <c r="E26" s="16">
        <f t="shared" si="1"/>
        <v>0</v>
      </c>
      <c r="F26" s="16">
        <f t="shared" si="4"/>
        <v>0</v>
      </c>
      <c r="G26" s="16">
        <f t="shared" si="4"/>
        <v>0</v>
      </c>
      <c r="H26" s="16">
        <f t="shared" si="2"/>
        <v>0</v>
      </c>
    </row>
    <row r="27" spans="2:8" x14ac:dyDescent="0.25">
      <c r="B27" s="55" t="str">
        <f ca="1">paramFonte</f>
        <v>Fonte: MS Excel; Órgão emissor: Secretaria da Fazenda / Setor de Contabilidade; Data de emissão: 14/02/2025, às 11:07</v>
      </c>
      <c r="C27" s="55"/>
      <c r="D27" s="55"/>
      <c r="E27" s="55"/>
      <c r="F27" s="55"/>
      <c r="G27" s="55"/>
      <c r="H27" s="55"/>
    </row>
    <row r="31" spans="2:8" x14ac:dyDescent="0.25">
      <c r="B31" s="3" t="str">
        <f>UPPER(assContabilistaNome)</f>
        <v>EVERTON DA ROSA</v>
      </c>
      <c r="G31" s="3" t="str">
        <f>UPPER(assGestorNome)</f>
        <v>EDUARDO MAAHS MARASCA</v>
      </c>
    </row>
    <row r="32" spans="2:8" x14ac:dyDescent="0.25">
      <c r="B32" s="3" t="str">
        <f>assContabilistaCargo</f>
        <v>Contador CRC nº RS-076595/O-3</v>
      </c>
      <c r="G32" s="3" t="str">
        <f>assGestorCargo</f>
        <v>Prefeito Municipal</v>
      </c>
    </row>
    <row r="33" spans="2:7" x14ac:dyDescent="0.25">
      <c r="B33" s="3" t="str">
        <f>"CPF nº "&amp;assContabilistaCPF</f>
        <v>CPF nº 962.670.200-10</v>
      </c>
      <c r="G33" s="3" t="str">
        <f>"CPF nº "&amp;assGestorCPF</f>
        <v>CPF nº 025.683.290-09</v>
      </c>
    </row>
  </sheetData>
  <mergeCells count="4">
    <mergeCell ref="B27:H27"/>
    <mergeCell ref="F10:H10"/>
    <mergeCell ref="C10:E10"/>
    <mergeCell ref="B10:B12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B817-CAD4-44E4-A38D-D372937AC5A3}">
  <sheetPr>
    <tabColor theme="9"/>
    <pageSetUpPr fitToPage="1"/>
  </sheetPr>
  <dimension ref="B2:F52"/>
  <sheetViews>
    <sheetView workbookViewId="0">
      <selection activeCell="A12" sqref="A12"/>
    </sheetView>
  </sheetViews>
  <sheetFormatPr defaultRowHeight="15.75" x14ac:dyDescent="0.25"/>
  <cols>
    <col min="1" max="1" width="9.140625" style="3"/>
    <col min="2" max="2" width="67.5703125" style="3" customWidth="1"/>
    <col min="3" max="3" width="16.85546875" style="3" bestFit="1" customWidth="1"/>
    <col min="4" max="5" width="16.85546875" style="3" customWidth="1"/>
    <col min="6" max="6" width="22.5703125" style="3" bestFit="1" customWidth="1"/>
    <col min="7" max="16384" width="9.140625" style="3"/>
  </cols>
  <sheetData>
    <row r="2" spans="2:6" x14ac:dyDescent="0.25">
      <c r="B2" s="2" t="str">
        <f>UPPER(paramEntidade)</f>
        <v>MUNICÍPIO DE INDEPENDÊNCIA - RS</v>
      </c>
    </row>
    <row r="3" spans="2:6" x14ac:dyDescent="0.25">
      <c r="B3" s="4" t="str">
        <f>UPPER(paramEscopo)</f>
        <v>CONSOLIDADO</v>
      </c>
    </row>
    <row r="4" spans="2:6" x14ac:dyDescent="0.25">
      <c r="B4" s="4" t="str">
        <f>"CNPJ nº "&amp;paramCNPJ</f>
        <v>CNPJ nº 87.612.826/0001-90</v>
      </c>
    </row>
    <row r="6" spans="2:6" x14ac:dyDescent="0.25">
      <c r="B6" s="2" t="s">
        <v>395</v>
      </c>
    </row>
    <row r="7" spans="2:6" x14ac:dyDescent="0.25">
      <c r="B7" s="2"/>
    </row>
    <row r="8" spans="2:6" x14ac:dyDescent="0.25">
      <c r="B8" s="4" t="str">
        <f>"Data-base: "&amp;TEXT(paramDataBase,"dd/mm/aaaa")</f>
        <v>Data-base: 31/12/2023</v>
      </c>
    </row>
    <row r="10" spans="2:6" ht="31.5" x14ac:dyDescent="0.25">
      <c r="B10" s="58" t="s">
        <v>396</v>
      </c>
      <c r="C10" s="38" t="s">
        <v>397</v>
      </c>
      <c r="D10" s="38" t="s">
        <v>398</v>
      </c>
      <c r="E10" s="38" t="s">
        <v>399</v>
      </c>
      <c r="F10" s="38" t="s">
        <v>392</v>
      </c>
    </row>
    <row r="11" spans="2:6" x14ac:dyDescent="0.25">
      <c r="B11" s="58"/>
      <c r="C11" s="39" t="s">
        <v>389</v>
      </c>
      <c r="D11" s="39" t="s">
        <v>391</v>
      </c>
      <c r="E11" s="39" t="s">
        <v>400</v>
      </c>
      <c r="F11" s="39" t="s">
        <v>401</v>
      </c>
    </row>
    <row r="12" spans="2:6" x14ac:dyDescent="0.25">
      <c r="B12" s="35" t="s">
        <v>402</v>
      </c>
      <c r="C12" s="13" t="e">
        <f>SUM(C13:C20)</f>
        <v>#REF!</v>
      </c>
      <c r="D12" s="13" t="e">
        <f t="shared" ref="D12:E12" si="0">SUM(D13:D20)</f>
        <v>#REF!</v>
      </c>
      <c r="E12" s="13" t="e">
        <f t="shared" si="0"/>
        <v>#REF!</v>
      </c>
      <c r="F12" s="13" t="e">
        <f>E12-D12</f>
        <v>#REF!</v>
      </c>
    </row>
    <row r="13" spans="2:6" x14ac:dyDescent="0.25">
      <c r="B13" s="10" t="s">
        <v>201</v>
      </c>
      <c r="C13" s="14" t="e">
        <f>SUMIFS(#REF!,#REF!,'BO Q0A'!B13)</f>
        <v>#REF!</v>
      </c>
      <c r="D13" s="14" t="e">
        <f>SUMIFS(#REF!,#REF!,'BO Q0A'!B13)</f>
        <v>#REF!</v>
      </c>
      <c r="E13" s="14" t="e">
        <f>SUMIFS(#REF!,#REF!,'BO Q0A'!B13)</f>
        <v>#REF!</v>
      </c>
      <c r="F13" s="14" t="e">
        <f t="shared" ref="F13:F20" si="1">E13-D13</f>
        <v>#REF!</v>
      </c>
    </row>
    <row r="14" spans="2:6" x14ac:dyDescent="0.25">
      <c r="B14" s="10" t="s">
        <v>403</v>
      </c>
      <c r="C14" s="14" t="e">
        <f>SUMIFS(#REF!,#REF!,'BO Q0A'!B14)</f>
        <v>#REF!</v>
      </c>
      <c r="D14" s="14" t="e">
        <f>SUMIFS(#REF!,#REF!,'BO Q0A'!B14)</f>
        <v>#REF!</v>
      </c>
      <c r="E14" s="14" t="e">
        <f>SUMIFS(#REF!,#REF!,'BO Q0A'!B14)</f>
        <v>#REF!</v>
      </c>
      <c r="F14" s="14" t="e">
        <f t="shared" si="1"/>
        <v>#REF!</v>
      </c>
    </row>
    <row r="15" spans="2:6" x14ac:dyDescent="0.25">
      <c r="B15" s="10" t="s">
        <v>404</v>
      </c>
      <c r="C15" s="14" t="e">
        <f>SUMIFS(#REF!,#REF!,'BO Q0A'!B15)</f>
        <v>#REF!</v>
      </c>
      <c r="D15" s="14" t="e">
        <f>SUMIFS(#REF!,#REF!,'BO Q0A'!B15)</f>
        <v>#REF!</v>
      </c>
      <c r="E15" s="14" t="e">
        <f>SUMIFS(#REF!,#REF!,'BO Q0A'!B15)</f>
        <v>#REF!</v>
      </c>
      <c r="F15" s="14" t="e">
        <f t="shared" si="1"/>
        <v>#REF!</v>
      </c>
    </row>
    <row r="16" spans="2:6" x14ac:dyDescent="0.25">
      <c r="B16" s="10" t="s">
        <v>405</v>
      </c>
      <c r="C16" s="14" t="e">
        <f>SUMIFS(#REF!,#REF!,'BO Q0A'!B16)</f>
        <v>#REF!</v>
      </c>
      <c r="D16" s="14" t="e">
        <f>SUMIFS(#REF!,#REF!,'BO Q0A'!B16)</f>
        <v>#REF!</v>
      </c>
      <c r="E16" s="14" t="e">
        <f>SUMIFS(#REF!,#REF!,'BO Q0A'!B16)</f>
        <v>#REF!</v>
      </c>
      <c r="F16" s="14" t="e">
        <f t="shared" si="1"/>
        <v>#REF!</v>
      </c>
    </row>
    <row r="17" spans="2:6" x14ac:dyDescent="0.25">
      <c r="B17" s="10" t="s">
        <v>406</v>
      </c>
      <c r="C17" s="14" t="e">
        <f>SUMIFS(#REF!,#REF!,'BO Q0A'!B17)</f>
        <v>#REF!</v>
      </c>
      <c r="D17" s="14" t="e">
        <f>SUMIFS(#REF!,#REF!,'BO Q0A'!B17)</f>
        <v>#REF!</v>
      </c>
      <c r="E17" s="14" t="e">
        <f>SUMIFS(#REF!,#REF!,'BO Q0A'!B17)</f>
        <v>#REF!</v>
      </c>
      <c r="F17" s="14" t="e">
        <f t="shared" si="1"/>
        <v>#REF!</v>
      </c>
    </row>
    <row r="18" spans="2:6" x14ac:dyDescent="0.25">
      <c r="B18" s="10" t="s">
        <v>407</v>
      </c>
      <c r="C18" s="14" t="e">
        <f>SUMIFS(#REF!,#REF!,'BO Q0A'!B18)</f>
        <v>#REF!</v>
      </c>
      <c r="D18" s="14" t="e">
        <f>SUMIFS(#REF!,#REF!,'BO Q0A'!B18)</f>
        <v>#REF!</v>
      </c>
      <c r="E18" s="14" t="e">
        <f>SUMIFS(#REF!,#REF!,'BO Q0A'!B18)</f>
        <v>#REF!</v>
      </c>
      <c r="F18" s="14" t="e">
        <f t="shared" si="1"/>
        <v>#REF!</v>
      </c>
    </row>
    <row r="19" spans="2:6" x14ac:dyDescent="0.25">
      <c r="B19" s="10" t="s">
        <v>408</v>
      </c>
      <c r="C19" s="14" t="e">
        <f>SUMIFS(#REF!,#REF!,'BO Q0A'!B19)</f>
        <v>#REF!</v>
      </c>
      <c r="D19" s="14" t="e">
        <f>SUMIFS(#REF!,#REF!,'BO Q0A'!B19)</f>
        <v>#REF!</v>
      </c>
      <c r="E19" s="14" t="e">
        <f>SUMIFS(#REF!,#REF!,'BO Q0A'!B19)</f>
        <v>#REF!</v>
      </c>
      <c r="F19" s="14" t="e">
        <f t="shared" si="1"/>
        <v>#REF!</v>
      </c>
    </row>
    <row r="20" spans="2:6" x14ac:dyDescent="0.25">
      <c r="B20" s="10" t="s">
        <v>409</v>
      </c>
      <c r="C20" s="14" t="e">
        <f>SUMIFS(#REF!,#REF!,'BO Q0A'!B20)</f>
        <v>#REF!</v>
      </c>
      <c r="D20" s="14" t="e">
        <f>SUMIFS(#REF!,#REF!,'BO Q0A'!B20)</f>
        <v>#REF!</v>
      </c>
      <c r="E20" s="14" t="e">
        <f>SUMIFS(#REF!,#REF!,'BO Q0A'!B20)</f>
        <v>#REF!</v>
      </c>
      <c r="F20" s="14" t="e">
        <f t="shared" si="1"/>
        <v>#REF!</v>
      </c>
    </row>
    <row r="21" spans="2:6" x14ac:dyDescent="0.25">
      <c r="B21" s="10"/>
      <c r="C21" s="14"/>
      <c r="D21" s="14"/>
      <c r="E21" s="14"/>
      <c r="F21" s="14"/>
    </row>
    <row r="22" spans="2:6" x14ac:dyDescent="0.25">
      <c r="B22" s="35" t="s">
        <v>410</v>
      </c>
      <c r="C22" s="13" t="e">
        <f>SUM(C23:C27)</f>
        <v>#REF!</v>
      </c>
      <c r="D22" s="13" t="e">
        <f t="shared" ref="D22:E22" si="2">SUM(D23:D27)</f>
        <v>#REF!</v>
      </c>
      <c r="E22" s="13" t="e">
        <f t="shared" si="2"/>
        <v>#REF!</v>
      </c>
      <c r="F22" s="13" t="e">
        <f>E22-D22</f>
        <v>#REF!</v>
      </c>
    </row>
    <row r="23" spans="2:6" x14ac:dyDescent="0.25">
      <c r="B23" s="10" t="s">
        <v>411</v>
      </c>
      <c r="C23" s="14" t="e">
        <f>SUMIFS(#REF!,#REF!,'BO Q0A'!B23)</f>
        <v>#REF!</v>
      </c>
      <c r="D23" s="14" t="e">
        <f>SUMIFS(#REF!,#REF!,'BO Q0A'!B23)</f>
        <v>#REF!</v>
      </c>
      <c r="E23" s="14" t="e">
        <f>SUMIFS(#REF!,#REF!,'BO Q0A'!B23)</f>
        <v>#REF!</v>
      </c>
      <c r="F23" s="14" t="e">
        <f t="shared" ref="F23:F27" si="3">E23-D23</f>
        <v>#REF!</v>
      </c>
    </row>
    <row r="24" spans="2:6" x14ac:dyDescent="0.25">
      <c r="B24" s="10" t="s">
        <v>412</v>
      </c>
      <c r="C24" s="14" t="e">
        <f>SUMIFS(#REF!,#REF!,'BO Q0A'!B24)</f>
        <v>#REF!</v>
      </c>
      <c r="D24" s="14" t="e">
        <f>SUMIFS(#REF!,#REF!,'BO Q0A'!B24)</f>
        <v>#REF!</v>
      </c>
      <c r="E24" s="14" t="e">
        <f>SUMIFS(#REF!,#REF!,'BO Q0A'!B24)</f>
        <v>#REF!</v>
      </c>
      <c r="F24" s="14" t="e">
        <f t="shared" si="3"/>
        <v>#REF!</v>
      </c>
    </row>
    <row r="25" spans="2:6" x14ac:dyDescent="0.25">
      <c r="B25" s="10" t="s">
        <v>413</v>
      </c>
      <c r="C25" s="14" t="e">
        <f>SUMIFS(#REF!,#REF!,'BO Q0A'!B25)</f>
        <v>#REF!</v>
      </c>
      <c r="D25" s="14" t="e">
        <f>SUMIFS(#REF!,#REF!,'BO Q0A'!B25)</f>
        <v>#REF!</v>
      </c>
      <c r="E25" s="14" t="e">
        <f>SUMIFS(#REF!,#REF!,'BO Q0A'!B25)</f>
        <v>#REF!</v>
      </c>
      <c r="F25" s="14" t="e">
        <f t="shared" si="3"/>
        <v>#REF!</v>
      </c>
    </row>
    <row r="26" spans="2:6" x14ac:dyDescent="0.25">
      <c r="B26" s="10" t="s">
        <v>414</v>
      </c>
      <c r="C26" s="14" t="e">
        <f>SUMIFS(#REF!,#REF!,'BO Q0A'!B26)</f>
        <v>#REF!</v>
      </c>
      <c r="D26" s="14" t="e">
        <f>SUMIFS(#REF!,#REF!,'BO Q0A'!B26)</f>
        <v>#REF!</v>
      </c>
      <c r="E26" s="14" t="e">
        <f>SUMIFS(#REF!,#REF!,'BO Q0A'!B26)</f>
        <v>#REF!</v>
      </c>
      <c r="F26" s="14" t="e">
        <f t="shared" si="3"/>
        <v>#REF!</v>
      </c>
    </row>
    <row r="27" spans="2:6" x14ac:dyDescent="0.25">
      <c r="B27" s="10" t="s">
        <v>415</v>
      </c>
      <c r="C27" s="14" t="e">
        <f>SUMIFS(#REF!,#REF!,'BO Q0A'!B27)</f>
        <v>#REF!</v>
      </c>
      <c r="D27" s="14" t="e">
        <f>SUMIFS(#REF!,#REF!,'BO Q0A'!B27)</f>
        <v>#REF!</v>
      </c>
      <c r="E27" s="14" t="e">
        <f>SUMIFS(#REF!,#REF!,'BO Q0A'!B27)</f>
        <v>#REF!</v>
      </c>
      <c r="F27" s="14" t="e">
        <f t="shared" si="3"/>
        <v>#REF!</v>
      </c>
    </row>
    <row r="28" spans="2:6" x14ac:dyDescent="0.25">
      <c r="B28" s="10"/>
      <c r="C28" s="14"/>
      <c r="D28" s="14"/>
      <c r="E28" s="14"/>
      <c r="F28" s="14"/>
    </row>
    <row r="29" spans="2:6" x14ac:dyDescent="0.25">
      <c r="B29" s="35" t="s">
        <v>416</v>
      </c>
      <c r="C29" s="13" t="e">
        <f>C12+C22</f>
        <v>#REF!</v>
      </c>
      <c r="D29" s="13" t="e">
        <f t="shared" ref="D29:E29" si="4">D12+D22</f>
        <v>#REF!</v>
      </c>
      <c r="E29" s="13" t="e">
        <f t="shared" si="4"/>
        <v>#REF!</v>
      </c>
      <c r="F29" s="13" t="e">
        <f>E29-D29</f>
        <v>#REF!</v>
      </c>
    </row>
    <row r="30" spans="2:6" x14ac:dyDescent="0.25">
      <c r="B30" s="10"/>
      <c r="C30" s="14"/>
      <c r="D30" s="14"/>
      <c r="E30" s="14"/>
      <c r="F30" s="14"/>
    </row>
    <row r="31" spans="2:6" x14ac:dyDescent="0.25">
      <c r="B31" s="35" t="s">
        <v>417</v>
      </c>
      <c r="C31" s="13">
        <f>C32+C35</f>
        <v>0</v>
      </c>
      <c r="D31" s="13">
        <f t="shared" ref="D31:E31" si="5">D32+D35</f>
        <v>0</v>
      </c>
      <c r="E31" s="13">
        <f t="shared" si="5"/>
        <v>0</v>
      </c>
      <c r="F31" s="13">
        <f t="shared" ref="F31:F37" si="6">E31-D31</f>
        <v>0</v>
      </c>
    </row>
    <row r="32" spans="2:6" x14ac:dyDescent="0.25">
      <c r="B32" s="10" t="s">
        <v>418</v>
      </c>
      <c r="C32" s="14">
        <f>SUM(C33:C34)</f>
        <v>0</v>
      </c>
      <c r="D32" s="14">
        <f t="shared" ref="D32:E32" si="7">SUM(D33:D34)</f>
        <v>0</v>
      </c>
      <c r="E32" s="14">
        <f t="shared" si="7"/>
        <v>0</v>
      </c>
      <c r="F32" s="14">
        <f t="shared" si="6"/>
        <v>0</v>
      </c>
    </row>
    <row r="33" spans="2:6" x14ac:dyDescent="0.25">
      <c r="B33" s="8" t="s">
        <v>419</v>
      </c>
      <c r="C33" s="14"/>
      <c r="D33" s="14"/>
      <c r="E33" s="14"/>
      <c r="F33" s="14">
        <f t="shared" si="6"/>
        <v>0</v>
      </c>
    </row>
    <row r="34" spans="2:6" x14ac:dyDescent="0.25">
      <c r="B34" s="8" t="s">
        <v>420</v>
      </c>
      <c r="C34" s="14"/>
      <c r="D34" s="14"/>
      <c r="E34" s="14"/>
      <c r="F34" s="14">
        <f t="shared" si="6"/>
        <v>0</v>
      </c>
    </row>
    <row r="35" spans="2:6" x14ac:dyDescent="0.25">
      <c r="B35" s="10" t="s">
        <v>421</v>
      </c>
      <c r="C35" s="14">
        <f>SUM(C36:C37)</f>
        <v>0</v>
      </c>
      <c r="D35" s="14">
        <f t="shared" ref="D35:E35" si="8">SUM(D36:D37)</f>
        <v>0</v>
      </c>
      <c r="E35" s="14">
        <f t="shared" si="8"/>
        <v>0</v>
      </c>
      <c r="F35" s="14">
        <f t="shared" si="6"/>
        <v>0</v>
      </c>
    </row>
    <row r="36" spans="2:6" x14ac:dyDescent="0.25">
      <c r="B36" s="8" t="s">
        <v>419</v>
      </c>
      <c r="C36" s="14"/>
      <c r="D36" s="14"/>
      <c r="E36" s="14"/>
      <c r="F36" s="14">
        <f t="shared" si="6"/>
        <v>0</v>
      </c>
    </row>
    <row r="37" spans="2:6" x14ac:dyDescent="0.25">
      <c r="B37" s="8" t="s">
        <v>420</v>
      </c>
      <c r="C37" s="14"/>
      <c r="D37" s="14"/>
      <c r="E37" s="14"/>
      <c r="F37" s="14">
        <f t="shared" si="6"/>
        <v>0</v>
      </c>
    </row>
    <row r="38" spans="2:6" x14ac:dyDescent="0.25">
      <c r="B38" s="10"/>
      <c r="C38" s="14"/>
      <c r="D38" s="14"/>
      <c r="E38" s="14"/>
      <c r="F38" s="14"/>
    </row>
    <row r="39" spans="2:6" x14ac:dyDescent="0.25">
      <c r="B39" s="35" t="s">
        <v>422</v>
      </c>
      <c r="C39" s="13" t="e">
        <f>C29+C31</f>
        <v>#REF!</v>
      </c>
      <c r="D39" s="13" t="e">
        <f t="shared" ref="D39:E39" si="9">D29+D31</f>
        <v>#REF!</v>
      </c>
      <c r="E39" s="13" t="e">
        <f t="shared" si="9"/>
        <v>#REF!</v>
      </c>
      <c r="F39" s="13" t="e">
        <f t="shared" ref="F39:F45" si="10">E39-D39</f>
        <v>#REF!</v>
      </c>
    </row>
    <row r="40" spans="2:6" x14ac:dyDescent="0.25">
      <c r="B40" s="37" t="s">
        <v>423</v>
      </c>
      <c r="C40" s="14" t="e">
        <f>IF(C39&gt;'BO Q0B'!C34,0,'BO Q0B'!C34-'BO Q0A'!C39)</f>
        <v>#REF!</v>
      </c>
      <c r="D40" s="14" t="e">
        <f>IF(D39&gt;'BO Q0B'!D34,0,'BO Q0B'!D34-'BO Q0A'!D39)</f>
        <v>#REF!</v>
      </c>
      <c r="E40" s="14" t="e">
        <f>IF(E39&gt;'BO Q0B'!E34,0,'BO Q0B'!E34-'BO Q0A'!E39)</f>
        <v>#REF!</v>
      </c>
      <c r="F40" s="14"/>
    </row>
    <row r="41" spans="2:6" x14ac:dyDescent="0.25">
      <c r="B41" s="27" t="s">
        <v>424</v>
      </c>
      <c r="C41" s="16" t="e">
        <f>C39+C40</f>
        <v>#REF!</v>
      </c>
      <c r="D41" s="16" t="e">
        <f t="shared" ref="D41:E41" si="11">D39+D40</f>
        <v>#REF!</v>
      </c>
      <c r="E41" s="16" t="e">
        <f t="shared" si="11"/>
        <v>#REF!</v>
      </c>
      <c r="F41" s="16" t="e">
        <f t="shared" si="10"/>
        <v>#REF!</v>
      </c>
    </row>
    <row r="42" spans="2:6" x14ac:dyDescent="0.25">
      <c r="B42" s="35" t="s">
        <v>425</v>
      </c>
      <c r="C42" s="13" t="e">
        <f>SUM(C43:C45)</f>
        <v>#REF!</v>
      </c>
      <c r="D42" s="13" t="e">
        <f t="shared" ref="D42:E42" si="12">SUM(D43:D45)</f>
        <v>#REF!</v>
      </c>
      <c r="E42" s="13" t="e">
        <f t="shared" si="12"/>
        <v>#REF!</v>
      </c>
      <c r="F42" s="13" t="e">
        <f t="shared" si="10"/>
        <v>#REF!</v>
      </c>
    </row>
    <row r="43" spans="2:6" x14ac:dyDescent="0.25">
      <c r="B43" s="10" t="s">
        <v>427</v>
      </c>
      <c r="C43" s="14" t="e">
        <f>SUMIFS(#REF!,#REF!,'BO Q0A'!B43)</f>
        <v>#REF!</v>
      </c>
      <c r="D43" s="14" t="e">
        <f>SUMIFS(#REF!,#REF!,'BO Q0A'!B43)</f>
        <v>#REF!</v>
      </c>
      <c r="E43" s="14" t="e">
        <f>SUMIFS(#REF!,#REF!,'BO Q0A'!B43)</f>
        <v>#REF!</v>
      </c>
      <c r="F43" s="14" t="e">
        <f t="shared" si="10"/>
        <v>#REF!</v>
      </c>
    </row>
    <row r="44" spans="2:6" x14ac:dyDescent="0.25">
      <c r="B44" s="10" t="s">
        <v>428</v>
      </c>
      <c r="C44" s="14"/>
      <c r="D44" s="14" t="e">
        <f>SUMIFS(#REF!,#REF!,1,#REF!,"")</f>
        <v>#REF!</v>
      </c>
      <c r="E44" s="14" t="e">
        <f>D44</f>
        <v>#REF!</v>
      </c>
      <c r="F44" s="14" t="e">
        <f t="shared" si="10"/>
        <v>#REF!</v>
      </c>
    </row>
    <row r="45" spans="2:6" x14ac:dyDescent="0.25">
      <c r="B45" s="10" t="s">
        <v>426</v>
      </c>
      <c r="C45" s="14"/>
      <c r="D45" s="14" t="e">
        <f>SUM(#REF!)</f>
        <v>#REF!</v>
      </c>
      <c r="E45" s="54" t="e">
        <f>D45</f>
        <v>#REF!</v>
      </c>
      <c r="F45" s="14" t="e">
        <f t="shared" si="10"/>
        <v>#REF!</v>
      </c>
    </row>
    <row r="46" spans="2:6" x14ac:dyDescent="0.25">
      <c r="B46" s="55" t="str">
        <f ca="1">paramFonte</f>
        <v>Fonte: MS Excel; Órgão emissor: Secretaria da Fazenda / Setor de Contabilidade; Data de emissão: 14/02/2025, às 11:07</v>
      </c>
      <c r="C46" s="55"/>
      <c r="D46" s="55"/>
      <c r="E46" s="55"/>
      <c r="F46" s="55"/>
    </row>
    <row r="50" spans="2:5" x14ac:dyDescent="0.25">
      <c r="B50" s="3" t="str">
        <f>UPPER(assContabilistaNome)</f>
        <v>EVERTON DA ROSA</v>
      </c>
      <c r="E50" s="3" t="str">
        <f>UPPER(assGestorNome)</f>
        <v>EDUARDO MAAHS MARASCA</v>
      </c>
    </row>
    <row r="51" spans="2:5" x14ac:dyDescent="0.25">
      <c r="B51" s="3" t="str">
        <f>assContabilistaCargo</f>
        <v>Contador CRC nº RS-076595/O-3</v>
      </c>
      <c r="E51" s="3" t="str">
        <f>assGestorCargo</f>
        <v>Prefeito Municipal</v>
      </c>
    </row>
    <row r="52" spans="2:5" x14ac:dyDescent="0.25">
      <c r="B52" s="3" t="str">
        <f>"CPF nº "&amp;assContabilistaCPF</f>
        <v>CPF nº 962.670.200-10</v>
      </c>
      <c r="E52" s="3" t="str">
        <f>"CPF nº "&amp;assGestorCPF</f>
        <v>CPF nº 025.683.290-09</v>
      </c>
    </row>
  </sheetData>
  <mergeCells count="2">
    <mergeCell ref="B10:B11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ED6-2586-4C0E-8356-7FE2957D8469}">
  <sheetPr>
    <tabColor theme="9"/>
    <pageSetUpPr fitToPage="1"/>
  </sheetPr>
  <dimension ref="B2:H44"/>
  <sheetViews>
    <sheetView topLeftCell="A7" workbookViewId="0">
      <selection activeCell="D32" sqref="D32"/>
    </sheetView>
  </sheetViews>
  <sheetFormatPr defaultRowHeight="15.75" x14ac:dyDescent="0.25"/>
  <cols>
    <col min="1" max="1" width="9.140625" style="3"/>
    <col min="2" max="2" width="51.855468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395</v>
      </c>
    </row>
    <row r="7" spans="2:8" x14ac:dyDescent="0.25">
      <c r="B7" s="2"/>
    </row>
    <row r="8" spans="2:8" x14ac:dyDescent="0.25">
      <c r="B8" s="4" t="str">
        <f>"Data-base: "&amp;TEXT(paramDataBase,"dd/mm/aaaa")</f>
        <v>Data-base: 31/12/2023</v>
      </c>
    </row>
    <row r="10" spans="2:8" ht="31.5" x14ac:dyDescent="0.25">
      <c r="B10" s="58" t="s">
        <v>429</v>
      </c>
      <c r="C10" s="38" t="s">
        <v>430</v>
      </c>
      <c r="D10" s="38" t="s">
        <v>431</v>
      </c>
      <c r="E10" s="38" t="s">
        <v>432</v>
      </c>
      <c r="F10" s="38" t="s">
        <v>433</v>
      </c>
      <c r="G10" s="38" t="s">
        <v>434</v>
      </c>
      <c r="H10" s="38" t="s">
        <v>435</v>
      </c>
    </row>
    <row r="11" spans="2:8" x14ac:dyDescent="0.25">
      <c r="B11" s="58"/>
      <c r="C11" s="39" t="s">
        <v>436</v>
      </c>
      <c r="D11" s="39" t="s">
        <v>437</v>
      </c>
      <c r="E11" s="39" t="s">
        <v>438</v>
      </c>
      <c r="F11" s="39" t="s">
        <v>439</v>
      </c>
      <c r="G11" s="39" t="s">
        <v>440</v>
      </c>
      <c r="H11" s="39" t="s">
        <v>441</v>
      </c>
    </row>
    <row r="12" spans="2:8" x14ac:dyDescent="0.25">
      <c r="B12" s="35" t="s">
        <v>442</v>
      </c>
      <c r="C12" s="13" t="e">
        <f>SUM(C13:C15)</f>
        <v>#REF!</v>
      </c>
      <c r="D12" s="13" t="e">
        <f>SUM(D13:D15)</f>
        <v>#REF!</v>
      </c>
      <c r="E12" s="13" t="e">
        <f t="shared" ref="E12:G12" si="0">SUM(E13:E15)</f>
        <v>#REF!</v>
      </c>
      <c r="F12" s="13" t="e">
        <f t="shared" si="0"/>
        <v>#REF!</v>
      </c>
      <c r="G12" s="13" t="e">
        <f t="shared" si="0"/>
        <v>#REF!</v>
      </c>
      <c r="H12" s="13" t="e">
        <f>D12-E12</f>
        <v>#REF!</v>
      </c>
    </row>
    <row r="13" spans="2:8" x14ac:dyDescent="0.25">
      <c r="B13" s="10" t="s">
        <v>443</v>
      </c>
      <c r="C13" s="14" t="e">
        <f>SUMIFS(#REF!,#REF!,'BO Q0B'!B13)</f>
        <v>#REF!</v>
      </c>
      <c r="D13" s="14" t="e">
        <f>SUMIFS(#REF!,#REF!,'BO Q0B'!B13)</f>
        <v>#REF!</v>
      </c>
      <c r="E13" s="14" t="e">
        <f>SUMIFS(#REF!,#REF!,'BO Q0B'!B13)</f>
        <v>#REF!</v>
      </c>
      <c r="F13" s="14" t="e">
        <f>SUMIFS(#REF!,#REF!,'BO Q0B'!B13)</f>
        <v>#REF!</v>
      </c>
      <c r="G13" s="14" t="e">
        <f>SUMIFS(#REF!,#REF!,'BO Q0B'!B13)</f>
        <v>#REF!</v>
      </c>
      <c r="H13" s="14" t="e">
        <f t="shared" ref="H13:H15" si="1">D13-E13</f>
        <v>#REF!</v>
      </c>
    </row>
    <row r="14" spans="2:8" x14ac:dyDescent="0.25">
      <c r="B14" s="10" t="s">
        <v>444</v>
      </c>
      <c r="C14" s="14" t="e">
        <f>SUMIFS(#REF!,#REF!,'BO Q0B'!B14)</f>
        <v>#REF!</v>
      </c>
      <c r="D14" s="14" t="e">
        <f>SUMIFS(#REF!,#REF!,'BO Q0B'!B14)</f>
        <v>#REF!</v>
      </c>
      <c r="E14" s="14" t="e">
        <f>SUMIFS(#REF!,#REF!,'BO Q0B'!B14)</f>
        <v>#REF!</v>
      </c>
      <c r="F14" s="14" t="e">
        <f>SUMIFS(#REF!,#REF!,'BO Q0B'!B14)</f>
        <v>#REF!</v>
      </c>
      <c r="G14" s="14" t="e">
        <f>SUMIFS(#REF!,#REF!,'BO Q0B'!B14)</f>
        <v>#REF!</v>
      </c>
      <c r="H14" s="14" t="e">
        <f t="shared" si="1"/>
        <v>#REF!</v>
      </c>
    </row>
    <row r="15" spans="2:8" x14ac:dyDescent="0.25">
      <c r="B15" s="10" t="s">
        <v>445</v>
      </c>
      <c r="C15" s="14" t="e">
        <f>SUMIFS(#REF!,#REF!,'BO Q0B'!B15)</f>
        <v>#REF!</v>
      </c>
      <c r="D15" s="14" t="e">
        <f>SUMIFS(#REF!,#REF!,'BO Q0B'!B15)</f>
        <v>#REF!</v>
      </c>
      <c r="E15" s="14" t="e">
        <f>SUMIFS(#REF!,#REF!,'BO Q0B'!B15)</f>
        <v>#REF!</v>
      </c>
      <c r="F15" s="14" t="e">
        <f>SUMIFS(#REF!,#REF!,'BO Q0B'!B15)</f>
        <v>#REF!</v>
      </c>
      <c r="G15" s="14" t="e">
        <f>SUMIFS(#REF!,#REF!,'BO Q0B'!B15)</f>
        <v>#REF!</v>
      </c>
      <c r="H15" s="14" t="e">
        <f t="shared" si="1"/>
        <v>#REF!</v>
      </c>
    </row>
    <row r="16" spans="2:8" x14ac:dyDescent="0.25">
      <c r="B16" s="10"/>
      <c r="C16" s="14"/>
      <c r="D16" s="14"/>
      <c r="E16" s="14"/>
      <c r="F16" s="14"/>
      <c r="G16" s="14"/>
      <c r="H16" s="14"/>
    </row>
    <row r="17" spans="2:8" x14ac:dyDescent="0.25">
      <c r="B17" s="35" t="s">
        <v>446</v>
      </c>
      <c r="C17" s="13" t="e">
        <f>SUM(C18:C20)</f>
        <v>#REF!</v>
      </c>
      <c r="D17" s="13" t="e">
        <f>SUM(D18:D20)</f>
        <v>#REF!</v>
      </c>
      <c r="E17" s="13" t="e">
        <f t="shared" ref="E17:F17" si="2">SUM(E18:E20)</f>
        <v>#REF!</v>
      </c>
      <c r="F17" s="13" t="e">
        <f t="shared" si="2"/>
        <v>#REF!</v>
      </c>
      <c r="G17" s="13" t="e">
        <f>SUM(G18:G20)</f>
        <v>#REF!</v>
      </c>
      <c r="H17" s="13" t="e">
        <f t="shared" ref="H17:H20" si="3">D17-E17</f>
        <v>#REF!</v>
      </c>
    </row>
    <row r="18" spans="2:8" x14ac:dyDescent="0.25">
      <c r="B18" s="10" t="s">
        <v>30</v>
      </c>
      <c r="C18" s="14" t="e">
        <f>SUMIFS(#REF!,#REF!,'BO Q0B'!B18)</f>
        <v>#REF!</v>
      </c>
      <c r="D18" s="14" t="e">
        <f>SUMIFS(#REF!,#REF!,'BO Q0B'!B18)</f>
        <v>#REF!</v>
      </c>
      <c r="E18" s="14" t="e">
        <f>SUMIFS(#REF!,#REF!,'BO Q0B'!B18)</f>
        <v>#REF!</v>
      </c>
      <c r="F18" s="14" t="e">
        <f>SUMIFS(#REF!,#REF!,'BO Q0B'!B18)</f>
        <v>#REF!</v>
      </c>
      <c r="G18" s="14" t="e">
        <f>SUMIFS(#REF!,#REF!,'BO Q0B'!B18)</f>
        <v>#REF!</v>
      </c>
      <c r="H18" s="14" t="e">
        <f t="shared" si="3"/>
        <v>#REF!</v>
      </c>
    </row>
    <row r="19" spans="2:8" x14ac:dyDescent="0.25">
      <c r="B19" s="10" t="s">
        <v>447</v>
      </c>
      <c r="C19" s="14" t="e">
        <f>SUMIFS(#REF!,#REF!,'BO Q0B'!B19)</f>
        <v>#REF!</v>
      </c>
      <c r="D19" s="14" t="e">
        <f>SUMIFS(#REF!,#REF!,'BO Q0B'!B19)</f>
        <v>#REF!</v>
      </c>
      <c r="E19" s="14" t="e">
        <f>SUMIFS(#REF!,#REF!,'BO Q0B'!B19)</f>
        <v>#REF!</v>
      </c>
      <c r="F19" s="14" t="e">
        <f>SUMIFS(#REF!,#REF!,'BO Q0B'!B19)</f>
        <v>#REF!</v>
      </c>
      <c r="G19" s="14" t="e">
        <f>SUMIFS(#REF!,#REF!,'BO Q0B'!B19)</f>
        <v>#REF!</v>
      </c>
      <c r="H19" s="14" t="e">
        <f t="shared" si="3"/>
        <v>#REF!</v>
      </c>
    </row>
    <row r="20" spans="2:8" x14ac:dyDescent="0.25">
      <c r="B20" s="10" t="s">
        <v>448</v>
      </c>
      <c r="C20" s="14" t="e">
        <f>SUMIFS(#REF!,#REF!,'BO Q0B'!B20)</f>
        <v>#REF!</v>
      </c>
      <c r="D20" s="14" t="e">
        <f>SUMIFS(#REF!,#REF!,'BO Q0B'!B20)</f>
        <v>#REF!</v>
      </c>
      <c r="E20" s="14" t="e">
        <f>SUMIFS(#REF!,#REF!,'BO Q0B'!B20)</f>
        <v>#REF!</v>
      </c>
      <c r="F20" s="14" t="e">
        <f>SUMIFS(#REF!,#REF!,'BO Q0B'!B20)</f>
        <v>#REF!</v>
      </c>
      <c r="G20" s="14" t="e">
        <f>SUMIFS(#REF!,#REF!,'BO Q0B'!B20)</f>
        <v>#REF!</v>
      </c>
      <c r="H20" s="14" t="e">
        <f t="shared" si="3"/>
        <v>#REF!</v>
      </c>
    </row>
    <row r="21" spans="2:8" x14ac:dyDescent="0.25">
      <c r="B21" s="10"/>
      <c r="C21" s="14"/>
      <c r="D21" s="14"/>
      <c r="E21" s="14"/>
      <c r="F21" s="14"/>
      <c r="G21" s="14"/>
      <c r="H21" s="14"/>
    </row>
    <row r="22" spans="2:8" x14ac:dyDescent="0.25">
      <c r="B22" s="35" t="s">
        <v>449</v>
      </c>
      <c r="C22" s="13" t="e">
        <f>SUMIFS(#REF!,#REF!,"99*",#REF!,99,#REF!,999)</f>
        <v>#REF!</v>
      </c>
      <c r="D22" s="13" t="e">
        <f>SUMIFS(#REF!,#REF!,"99*",#REF!,99,#REF!,999)</f>
        <v>#REF!</v>
      </c>
      <c r="E22" s="13"/>
      <c r="F22" s="13"/>
      <c r="G22" s="13"/>
      <c r="H22" s="13" t="e">
        <f>D22-E22</f>
        <v>#REF!</v>
      </c>
    </row>
    <row r="23" spans="2:8" x14ac:dyDescent="0.25">
      <c r="B23" s="10"/>
      <c r="C23" s="14"/>
      <c r="D23" s="14"/>
      <c r="E23" s="14"/>
      <c r="F23" s="14"/>
      <c r="G23" s="14"/>
      <c r="H23" s="14"/>
    </row>
    <row r="24" spans="2:8" x14ac:dyDescent="0.25">
      <c r="B24" s="35" t="s">
        <v>450</v>
      </c>
      <c r="C24" s="13" t="e">
        <f>C12+C17+C22</f>
        <v>#REF!</v>
      </c>
      <c r="D24" s="13" t="e">
        <f t="shared" ref="D24:G24" si="4">D12+D17+D22</f>
        <v>#REF!</v>
      </c>
      <c r="E24" s="13" t="e">
        <f t="shared" si="4"/>
        <v>#REF!</v>
      </c>
      <c r="F24" s="13" t="e">
        <f t="shared" si="4"/>
        <v>#REF!</v>
      </c>
      <c r="G24" s="13" t="e">
        <f t="shared" si="4"/>
        <v>#REF!</v>
      </c>
      <c r="H24" s="13" t="e">
        <f>D24-E24</f>
        <v>#REF!</v>
      </c>
    </row>
    <row r="25" spans="2:8" x14ac:dyDescent="0.25">
      <c r="B25" s="10"/>
      <c r="C25" s="14"/>
      <c r="D25" s="14"/>
      <c r="E25" s="14"/>
      <c r="F25" s="14"/>
      <c r="G25" s="14"/>
      <c r="H25" s="14"/>
    </row>
    <row r="26" spans="2:8" x14ac:dyDescent="0.25">
      <c r="B26" s="35" t="s">
        <v>451</v>
      </c>
      <c r="C26" s="13">
        <f>C27+C30</f>
        <v>0</v>
      </c>
      <c r="D26" s="13">
        <f t="shared" ref="D26:G26" si="5">D27+D30</f>
        <v>0</v>
      </c>
      <c r="E26" s="13">
        <f t="shared" ref="E26" si="6">E27+E30</f>
        <v>0</v>
      </c>
      <c r="F26" s="13">
        <f t="shared" ref="F26" si="7">F27+F30</f>
        <v>0</v>
      </c>
      <c r="G26" s="13">
        <f t="shared" si="5"/>
        <v>0</v>
      </c>
      <c r="H26" s="13">
        <f t="shared" ref="H26:H32" si="8">D26-E26</f>
        <v>0</v>
      </c>
    </row>
    <row r="27" spans="2:8" x14ac:dyDescent="0.25">
      <c r="B27" s="10" t="s">
        <v>452</v>
      </c>
      <c r="C27" s="14">
        <f>SUM(C28:C29)</f>
        <v>0</v>
      </c>
      <c r="D27" s="14">
        <f t="shared" ref="D27:G27" si="9">SUM(D28:D29)</f>
        <v>0</v>
      </c>
      <c r="E27" s="14">
        <f t="shared" ref="E27" si="10">SUM(E28:E29)</f>
        <v>0</v>
      </c>
      <c r="F27" s="14">
        <f t="shared" ref="F27" si="11">SUM(F28:F29)</f>
        <v>0</v>
      </c>
      <c r="G27" s="14">
        <f t="shared" si="9"/>
        <v>0</v>
      </c>
      <c r="H27" s="14">
        <f t="shared" si="8"/>
        <v>0</v>
      </c>
    </row>
    <row r="28" spans="2:8" x14ac:dyDescent="0.25">
      <c r="B28" s="8" t="s">
        <v>453</v>
      </c>
      <c r="C28" s="14"/>
      <c r="D28" s="14"/>
      <c r="E28" s="14"/>
      <c r="F28" s="14"/>
      <c r="G28" s="14"/>
      <c r="H28" s="14">
        <f t="shared" si="8"/>
        <v>0</v>
      </c>
    </row>
    <row r="29" spans="2:8" x14ac:dyDescent="0.25">
      <c r="B29" s="8" t="s">
        <v>454</v>
      </c>
      <c r="C29" s="14"/>
      <c r="D29" s="14"/>
      <c r="E29" s="14"/>
      <c r="F29" s="14"/>
      <c r="G29" s="14"/>
      <c r="H29" s="14">
        <f t="shared" si="8"/>
        <v>0</v>
      </c>
    </row>
    <row r="30" spans="2:8" x14ac:dyDescent="0.25">
      <c r="B30" s="10" t="s">
        <v>455</v>
      </c>
      <c r="C30" s="14">
        <f>SUM(C31:C32)</f>
        <v>0</v>
      </c>
      <c r="D30" s="14">
        <f t="shared" ref="D30:G30" si="12">SUM(D31:D32)</f>
        <v>0</v>
      </c>
      <c r="E30" s="14">
        <f t="shared" ref="E30" si="13">SUM(E31:E32)</f>
        <v>0</v>
      </c>
      <c r="F30" s="14">
        <f t="shared" ref="F30" si="14">SUM(F31:F32)</f>
        <v>0</v>
      </c>
      <c r="G30" s="14">
        <f t="shared" si="12"/>
        <v>0</v>
      </c>
      <c r="H30" s="14">
        <f t="shared" si="8"/>
        <v>0</v>
      </c>
    </row>
    <row r="31" spans="2:8" x14ac:dyDescent="0.25">
      <c r="B31" s="8" t="s">
        <v>453</v>
      </c>
      <c r="C31" s="14"/>
      <c r="D31" s="14"/>
      <c r="E31" s="14"/>
      <c r="F31" s="14"/>
      <c r="G31" s="14"/>
      <c r="H31" s="14">
        <f t="shared" si="8"/>
        <v>0</v>
      </c>
    </row>
    <row r="32" spans="2:8" x14ac:dyDescent="0.25">
      <c r="B32" s="8" t="s">
        <v>454</v>
      </c>
      <c r="C32" s="14"/>
      <c r="D32" s="14"/>
      <c r="E32" s="14"/>
      <c r="F32" s="14"/>
      <c r="G32" s="14"/>
      <c r="H32" s="14">
        <f t="shared" si="8"/>
        <v>0</v>
      </c>
    </row>
    <row r="33" spans="2:8" x14ac:dyDescent="0.25">
      <c r="B33" s="10"/>
      <c r="C33" s="14"/>
      <c r="D33" s="14"/>
      <c r="E33" s="14"/>
      <c r="F33" s="14"/>
      <c r="G33" s="14"/>
      <c r="H33" s="14"/>
    </row>
    <row r="34" spans="2:8" x14ac:dyDescent="0.25">
      <c r="B34" s="35" t="s">
        <v>456</v>
      </c>
      <c r="C34" s="13" t="e">
        <f>C24+C26</f>
        <v>#REF!</v>
      </c>
      <c r="D34" s="13" t="e">
        <f t="shared" ref="D34:G34" si="15">D24+D26</f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ref="H34:H36" si="16">D34-E34</f>
        <v>#REF!</v>
      </c>
    </row>
    <row r="35" spans="2:8" x14ac:dyDescent="0.25">
      <c r="B35" s="37" t="s">
        <v>457</v>
      </c>
      <c r="C35" s="14" t="e">
        <f>IF(C34&lt;'BO Q0A'!C39,'BO Q0A'!C39-'BO Q0B'!C34,0)</f>
        <v>#REF!</v>
      </c>
      <c r="D35" s="14" t="e">
        <f>IF(D34&lt;'BO Q0A'!D39,'BO Q0A'!D39-'BO Q0B'!D34,0)</f>
        <v>#REF!</v>
      </c>
      <c r="E35" s="14" t="e">
        <f>IF(E34&lt;'BO Q0A'!E39,'BO Q0A'!E39-'BO Q0B'!E34,0)</f>
        <v>#REF!</v>
      </c>
      <c r="F35" s="14" t="e">
        <f>IF(F34&lt;'BO Q0A'!E39,'BO Q0A'!E39-'BO Q0B'!F34,0)</f>
        <v>#REF!</v>
      </c>
      <c r="G35" s="14" t="e">
        <f>IF(G34&lt;'BO Q0A'!E39,'BO Q0A'!E39-'BO Q0B'!G34,0)</f>
        <v>#REF!</v>
      </c>
      <c r="H35" s="14"/>
    </row>
    <row r="36" spans="2:8" x14ac:dyDescent="0.25">
      <c r="B36" s="27" t="s">
        <v>459</v>
      </c>
      <c r="C36" s="16" t="e">
        <f>C34+C35</f>
        <v>#REF!</v>
      </c>
      <c r="D36" s="16" t="e">
        <f t="shared" ref="D36:G36" si="17">D34+D35</f>
        <v>#REF!</v>
      </c>
      <c r="E36" s="16" t="e">
        <f t="shared" ref="E36" si="18">E34+E35</f>
        <v>#REF!</v>
      </c>
      <c r="F36" s="16" t="e">
        <f t="shared" ref="F36" si="19">F34+F35</f>
        <v>#REF!</v>
      </c>
      <c r="G36" s="16" t="e">
        <f t="shared" si="17"/>
        <v>#REF!</v>
      </c>
      <c r="H36" s="16" t="e">
        <f t="shared" si="16"/>
        <v>#REF!</v>
      </c>
    </row>
    <row r="37" spans="2:8" x14ac:dyDescent="0.25">
      <c r="B37" s="35" t="s">
        <v>458</v>
      </c>
      <c r="C37" s="13" t="e">
        <f>SUMIFS(#REF!,#REF!,"99*",#REF!,99,#REF!,997)</f>
        <v>#REF!</v>
      </c>
      <c r="D37" s="13" t="e">
        <f>SUMIFS(#REF!,#REF!,"99*",#REF!,99,#REF!,997)</f>
        <v>#REF!</v>
      </c>
      <c r="E37" s="13"/>
      <c r="F37" s="13"/>
      <c r="G37" s="13"/>
      <c r="H37" s="13"/>
    </row>
    <row r="38" spans="2:8" x14ac:dyDescent="0.25">
      <c r="B38" s="55" t="str">
        <f ca="1">paramFonte</f>
        <v>Fonte: MS Excel; Órgão emissor: Secretaria da Fazenda / Setor de Contabilidade; Data de emissão: 14/02/2025, às 11:07</v>
      </c>
      <c r="C38" s="55"/>
      <c r="D38" s="55"/>
      <c r="E38" s="55"/>
      <c r="F38" s="55"/>
      <c r="G38" s="55"/>
      <c r="H38" s="55"/>
    </row>
    <row r="42" spans="2:8" x14ac:dyDescent="0.25">
      <c r="B42" s="3" t="str">
        <f>UPPER(assContabilistaNome)</f>
        <v>EVERTON DA ROSA</v>
      </c>
      <c r="G42" s="3" t="str">
        <f>UPPER(assGestorNome)</f>
        <v>EDUARDO MAAHS MARASCA</v>
      </c>
    </row>
    <row r="43" spans="2:8" x14ac:dyDescent="0.25">
      <c r="B43" s="3" t="str">
        <f>assContabilistaCargo</f>
        <v>Contador CRC nº RS-076595/O-3</v>
      </c>
      <c r="G43" s="3" t="str">
        <f>assGestorCargo</f>
        <v>Prefeito Municipal</v>
      </c>
    </row>
    <row r="44" spans="2:8" x14ac:dyDescent="0.25">
      <c r="B44" s="3" t="str">
        <f>"CPF nº "&amp;assContabilistaCPF</f>
        <v>CPF nº 962.670.200-10</v>
      </c>
      <c r="G44" s="3" t="str">
        <f>"CPF nº "&amp;assGestorCPF</f>
        <v>CPF nº 025.683.290-09</v>
      </c>
    </row>
  </sheetData>
  <mergeCells count="2">
    <mergeCell ref="B10:B11"/>
    <mergeCell ref="B38:H38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5514-B00E-4865-9B98-51FF3BB346CE}">
  <sheetPr>
    <tabColor theme="9"/>
    <pageSetUpPr fitToPage="1"/>
  </sheetPr>
  <dimension ref="B2:H30"/>
  <sheetViews>
    <sheetView topLeftCell="A10" workbookViewId="0"/>
  </sheetViews>
  <sheetFormatPr defaultRowHeight="15.75" x14ac:dyDescent="0.25"/>
  <cols>
    <col min="1" max="1" width="9.140625" style="3"/>
    <col min="2" max="2" width="40.71093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460</v>
      </c>
    </row>
    <row r="7" spans="2:8" x14ac:dyDescent="0.25">
      <c r="B7" s="2" t="s">
        <v>461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/>
      <c r="C10" s="59" t="s">
        <v>462</v>
      </c>
      <c r="D10" s="60"/>
      <c r="E10" s="61" t="s">
        <v>465</v>
      </c>
      <c r="F10" s="61" t="s">
        <v>466</v>
      </c>
      <c r="G10" s="61" t="s">
        <v>467</v>
      </c>
      <c r="H10" s="61" t="s">
        <v>468</v>
      </c>
    </row>
    <row r="11" spans="2:8" ht="47.25" x14ac:dyDescent="0.25">
      <c r="B11" s="58"/>
      <c r="C11" s="40" t="s">
        <v>463</v>
      </c>
      <c r="D11" s="40" t="s">
        <v>464</v>
      </c>
      <c r="E11" s="62"/>
      <c r="F11" s="62"/>
      <c r="G11" s="62"/>
      <c r="H11" s="62"/>
    </row>
    <row r="12" spans="2:8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436</v>
      </c>
      <c r="H12" s="39" t="s">
        <v>470</v>
      </c>
    </row>
    <row r="13" spans="2:8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G13" si="0">SUM(E14:E16)</f>
        <v>#REF!</v>
      </c>
      <c r="F13" s="13" t="e">
        <f t="shared" si="0"/>
        <v>#REF!</v>
      </c>
      <c r="G13" s="13" t="e">
        <f t="shared" si="0"/>
        <v>#REF!</v>
      </c>
      <c r="H13" s="13" t="e">
        <f>C13+D13-F13-G13</f>
        <v>#REF!</v>
      </c>
    </row>
    <row r="14" spans="2:8" x14ac:dyDescent="0.25">
      <c r="B14" s="10" t="s">
        <v>443</v>
      </c>
      <c r="C14" s="14" t="e">
        <f>SUMIFS(#REF!,#REF!,'BO Q1'!B14)</f>
        <v>#REF!</v>
      </c>
      <c r="D14" s="14" t="e">
        <f>SUMIFS(#REF!,#REF!,'BO Q1'!B14)</f>
        <v>#REF!</v>
      </c>
      <c r="E14" s="14" t="e">
        <f>SUMIFS(#REF!,#REF!,'BO Q1'!B14)</f>
        <v>#REF!</v>
      </c>
      <c r="F14" s="14" t="e">
        <f>SUMIFS(#REF!,#REF!,'BO Q1'!B14)</f>
        <v>#REF!</v>
      </c>
      <c r="G14" s="14" t="e">
        <f>SUMIFS(#REF!,#REF!,'BO Q1'!B14)</f>
        <v>#REF!</v>
      </c>
      <c r="H14" s="14" t="e">
        <f t="shared" ref="H14:H16" si="1">C14+D14-F14-G14</f>
        <v>#REF!</v>
      </c>
    </row>
    <row r="15" spans="2:8" x14ac:dyDescent="0.25">
      <c r="B15" s="10" t="s">
        <v>444</v>
      </c>
      <c r="C15" s="14" t="e">
        <f>SUMIFS(#REF!,#REF!,'BO Q1'!B15)</f>
        <v>#REF!</v>
      </c>
      <c r="D15" s="14" t="e">
        <f>SUMIFS(#REF!,#REF!,'BO Q1'!B15)</f>
        <v>#REF!</v>
      </c>
      <c r="E15" s="14" t="e">
        <f>SUMIFS(#REF!,#REF!,'BO Q1'!B15)</f>
        <v>#REF!</v>
      </c>
      <c r="F15" s="14" t="e">
        <f>SUMIFS(#REF!,#REF!,'BO Q1'!B15)</f>
        <v>#REF!</v>
      </c>
      <c r="G15" s="14" t="e">
        <f>SUMIFS(#REF!,#REF!,'BO Q1'!B15)</f>
        <v>#REF!</v>
      </c>
      <c r="H15" s="14" t="e">
        <f t="shared" si="1"/>
        <v>#REF!</v>
      </c>
    </row>
    <row r="16" spans="2:8" x14ac:dyDescent="0.25">
      <c r="B16" s="10" t="s">
        <v>445</v>
      </c>
      <c r="C16" s="14" t="e">
        <f>SUMIFS(#REF!,#REF!,'BO Q1'!B16)</f>
        <v>#REF!</v>
      </c>
      <c r="D16" s="14" t="e">
        <f>SUMIFS(#REF!,#REF!,'BO Q1'!B16)</f>
        <v>#REF!</v>
      </c>
      <c r="E16" s="14" t="e">
        <f>SUMIFS(#REF!,#REF!,'BO Q1'!B16)</f>
        <v>#REF!</v>
      </c>
      <c r="F16" s="14" t="e">
        <f>SUMIFS(#REF!,#REF!,'BO Q1'!B16)</f>
        <v>#REF!</v>
      </c>
      <c r="G16" s="14" t="e">
        <f>SUMIFS(#REF!,#REF!,'BO Q1'!B16)</f>
        <v>#REF!</v>
      </c>
      <c r="H16" s="14" t="e">
        <f t="shared" si="1"/>
        <v>#REF!</v>
      </c>
    </row>
    <row r="17" spans="2:8" x14ac:dyDescent="0.25">
      <c r="B17" s="10"/>
      <c r="C17" s="14"/>
      <c r="D17" s="14"/>
      <c r="E17" s="14"/>
      <c r="F17" s="14"/>
      <c r="G17" s="14"/>
      <c r="H17" s="14"/>
    </row>
    <row r="18" spans="2:8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:F18" si="2">SUM(E19:E21)</f>
        <v>#REF!</v>
      </c>
      <c r="F18" s="13" t="e">
        <f t="shared" si="2"/>
        <v>#REF!</v>
      </c>
      <c r="G18" s="13" t="e">
        <f>SUM(G19:G21)</f>
        <v>#REF!</v>
      </c>
      <c r="H18" s="13" t="e">
        <f t="shared" ref="H18:H21" si="3">C18+D18-F18-G18</f>
        <v>#REF!</v>
      </c>
    </row>
    <row r="19" spans="2:8" x14ac:dyDescent="0.25">
      <c r="B19" s="10" t="s">
        <v>30</v>
      </c>
      <c r="C19" s="14" t="e">
        <f>SUMIFS(#REF!,#REF!,'BO Q1'!B19)</f>
        <v>#REF!</v>
      </c>
      <c r="D19" s="14" t="e">
        <f>SUMIFS(#REF!,#REF!,'BO Q1'!B19)</f>
        <v>#REF!</v>
      </c>
      <c r="E19" s="14" t="e">
        <f>SUMIFS(#REF!,#REF!,'BO Q1'!B19)</f>
        <v>#REF!</v>
      </c>
      <c r="F19" s="14" t="e">
        <f>SUMIFS(#REF!,#REF!,'BO Q1'!B19)</f>
        <v>#REF!</v>
      </c>
      <c r="G19" s="14" t="e">
        <f>SUMIFS(#REF!,#REF!,'BO Q1'!B19)</f>
        <v>#REF!</v>
      </c>
      <c r="H19" s="14" t="e">
        <f t="shared" si="3"/>
        <v>#REF!</v>
      </c>
    </row>
    <row r="20" spans="2:8" x14ac:dyDescent="0.25">
      <c r="B20" s="10" t="s">
        <v>447</v>
      </c>
      <c r="C20" s="14" t="e">
        <f>SUMIFS(#REF!,#REF!,'BO Q1'!B20)</f>
        <v>#REF!</v>
      </c>
      <c r="D20" s="14" t="e">
        <f>SUMIFS(#REF!,#REF!,'BO Q1'!B20)</f>
        <v>#REF!</v>
      </c>
      <c r="E20" s="14" t="e">
        <f>SUMIFS(#REF!,#REF!,'BO Q1'!B20)</f>
        <v>#REF!</v>
      </c>
      <c r="F20" s="14" t="e">
        <f>SUMIFS(#REF!,#REF!,'BO Q1'!B20)</f>
        <v>#REF!</v>
      </c>
      <c r="G20" s="14" t="e">
        <f>SUMIFS(#REF!,#REF!,'BO Q1'!B20)</f>
        <v>#REF!</v>
      </c>
      <c r="H20" s="14" t="e">
        <f t="shared" si="3"/>
        <v>#REF!</v>
      </c>
    </row>
    <row r="21" spans="2:8" x14ac:dyDescent="0.25">
      <c r="B21" s="10" t="s">
        <v>448</v>
      </c>
      <c r="C21" s="14" t="e">
        <f>SUMIFS(#REF!,#REF!,'BO Q1'!B21)</f>
        <v>#REF!</v>
      </c>
      <c r="D21" s="14" t="e">
        <f>SUMIFS(#REF!,#REF!,'BO Q1'!B21)</f>
        <v>#REF!</v>
      </c>
      <c r="E21" s="14" t="e">
        <f>SUMIFS(#REF!,#REF!,'BO Q1'!B21)</f>
        <v>#REF!</v>
      </c>
      <c r="F21" s="14" t="e">
        <f>SUMIFS(#REF!,#REF!,'BO Q1'!B21)</f>
        <v>#REF!</v>
      </c>
      <c r="G21" s="14" t="e">
        <f>SUMIFS(#REF!,#REF!,'BO Q1'!B21)</f>
        <v>#REF!</v>
      </c>
      <c r="H21" s="14" t="e">
        <f t="shared" si="3"/>
        <v>#REF!</v>
      </c>
    </row>
    <row r="22" spans="2:8" x14ac:dyDescent="0.25">
      <c r="B22" s="10"/>
      <c r="C22" s="14"/>
      <c r="D22" s="14"/>
      <c r="E22" s="14"/>
      <c r="F22" s="14"/>
      <c r="G22" s="14"/>
      <c r="H22" s="14"/>
    </row>
    <row r="23" spans="2:8" x14ac:dyDescent="0.25">
      <c r="B23" s="27" t="s">
        <v>394</v>
      </c>
      <c r="C23" s="16" t="e">
        <f>C13+C18</f>
        <v>#REF!</v>
      </c>
      <c r="D23" s="16" t="e">
        <f t="shared" ref="D23:G23" si="4">D13+D18</f>
        <v>#REF!</v>
      </c>
      <c r="E23" s="16" t="e">
        <f t="shared" si="4"/>
        <v>#REF!</v>
      </c>
      <c r="F23" s="16" t="e">
        <f t="shared" si="4"/>
        <v>#REF!</v>
      </c>
      <c r="G23" s="16" t="e">
        <f t="shared" si="4"/>
        <v>#REF!</v>
      </c>
      <c r="H23" s="16" t="e">
        <f>C23+D23-F23-G23</f>
        <v>#REF!</v>
      </c>
    </row>
    <row r="24" spans="2:8" x14ac:dyDescent="0.25">
      <c r="B24" s="55" t="str">
        <f ca="1">paramFonte</f>
        <v>Fonte: MS Excel; Órgão emissor: Secretaria da Fazenda / Setor de Contabilidade; Data de emissão: 14/02/2025, às 11:07</v>
      </c>
      <c r="C24" s="55"/>
      <c r="D24" s="55"/>
      <c r="E24" s="55"/>
      <c r="F24" s="55"/>
      <c r="G24" s="55"/>
      <c r="H24" s="55"/>
    </row>
    <row r="28" spans="2:8" x14ac:dyDescent="0.25">
      <c r="B28" s="3" t="str">
        <f>UPPER(assContabilistaNome)</f>
        <v>EVERTON DA ROSA</v>
      </c>
      <c r="G28" s="3" t="str">
        <f>UPPER(assGestorNome)</f>
        <v>EDUARDO MAAHS MARASCA</v>
      </c>
    </row>
    <row r="29" spans="2:8" x14ac:dyDescent="0.25">
      <c r="B29" s="3" t="str">
        <f>assContabilistaCargo</f>
        <v>Contador CRC nº RS-076595/O-3</v>
      </c>
      <c r="G29" s="3" t="str">
        <f>assGestorCargo</f>
        <v>Prefeito Municipal</v>
      </c>
    </row>
    <row r="30" spans="2:8" x14ac:dyDescent="0.25">
      <c r="B30" s="3" t="str">
        <f>"CPF nº "&amp;assContabilistaCPF</f>
        <v>CPF nº 962.670.200-10</v>
      </c>
      <c r="G30" s="3" t="str">
        <f>"CPF nº "&amp;assGestorCPF</f>
        <v>CPF nº 025.683.290-09</v>
      </c>
    </row>
  </sheetData>
  <mergeCells count="7">
    <mergeCell ref="B10:B12"/>
    <mergeCell ref="B24:H24"/>
    <mergeCell ref="C10:D10"/>
    <mergeCell ref="E10:E11"/>
    <mergeCell ref="F10:F11"/>
    <mergeCell ref="G10:G11"/>
    <mergeCell ref="H10:H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0CC2-C52A-4586-9B66-EB89018078F6}">
  <dimension ref="B2:C4"/>
  <sheetViews>
    <sheetView workbookViewId="0"/>
  </sheetViews>
  <sheetFormatPr defaultRowHeight="15" x14ac:dyDescent="0.25"/>
  <cols>
    <col min="3" max="3" width="10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66</v>
      </c>
      <c r="C3" t="str">
        <f ca="1">"Fonte: MS Excel; Órgão emissor: "&amp;paramOrgaoEmissor&amp;"; Data de emissão: "&amp;TEXT(NOW(),"dd/mm/aaaa, \à\s hh:mm")</f>
        <v>Fonte: MS Excel; Órgão emissor: Secretaria da Fazenda / Setor de Contabilidade; Data de emissão: 14/02/2025, às 11:07</v>
      </c>
    </row>
    <row r="4" spans="2:3" x14ac:dyDescent="0.25">
      <c r="B4" t="s">
        <v>561</v>
      </c>
      <c r="C4" s="1">
        <f>DATE(YEAR(paramDataBase),1,1)</f>
        <v>44927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DCA-DF58-4539-9455-9D493AB026BB}">
  <sheetPr>
    <tabColor theme="9"/>
    <pageSetUpPr fitToPage="1"/>
  </sheetPr>
  <dimension ref="B2:G30"/>
  <sheetViews>
    <sheetView workbookViewId="0">
      <selection activeCell="D15" sqref="D15"/>
    </sheetView>
  </sheetViews>
  <sheetFormatPr defaultRowHeight="15.75" x14ac:dyDescent="0.25"/>
  <cols>
    <col min="1" max="1" width="9.140625" style="3"/>
    <col min="2" max="2" width="34.85546875" style="3" customWidth="1"/>
    <col min="3" max="3" width="16.85546875" style="3" bestFit="1" customWidth="1"/>
    <col min="4" max="6" width="16.85546875" style="3" customWidth="1"/>
    <col min="7" max="7" width="22.57031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460</v>
      </c>
    </row>
    <row r="7" spans="2:7" x14ac:dyDescent="0.25">
      <c r="B7" s="2" t="s">
        <v>473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58"/>
      <c r="C10" s="59" t="s">
        <v>462</v>
      </c>
      <c r="D10" s="60"/>
      <c r="E10" s="61" t="s">
        <v>466</v>
      </c>
      <c r="F10" s="61" t="s">
        <v>467</v>
      </c>
      <c r="G10" s="61" t="s">
        <v>468</v>
      </c>
    </row>
    <row r="11" spans="2:7" ht="47.25" x14ac:dyDescent="0.25">
      <c r="B11" s="58"/>
      <c r="C11" s="40" t="s">
        <v>463</v>
      </c>
      <c r="D11" s="40" t="s">
        <v>464</v>
      </c>
      <c r="E11" s="62"/>
      <c r="F11" s="62"/>
      <c r="G11" s="62"/>
    </row>
    <row r="12" spans="2:7" x14ac:dyDescent="0.25">
      <c r="B12" s="58"/>
      <c r="C12" s="39" t="s">
        <v>389</v>
      </c>
      <c r="D12" s="39" t="s">
        <v>391</v>
      </c>
      <c r="E12" s="39" t="s">
        <v>400</v>
      </c>
      <c r="F12" s="39" t="s">
        <v>469</v>
      </c>
      <c r="G12" s="39" t="s">
        <v>474</v>
      </c>
    </row>
    <row r="13" spans="2:7" x14ac:dyDescent="0.25">
      <c r="B13" s="35" t="s">
        <v>471</v>
      </c>
      <c r="C13" s="13" t="e">
        <f>SUM(C14:C16)</f>
        <v>#REF!</v>
      </c>
      <c r="D13" s="13" t="e">
        <f>SUM(D14:D16)</f>
        <v>#REF!</v>
      </c>
      <c r="E13" s="13" t="e">
        <f t="shared" ref="E13:F13" si="0">SUM(E14:E16)</f>
        <v>#REF!</v>
      </c>
      <c r="F13" s="13" t="e">
        <f t="shared" si="0"/>
        <v>#REF!</v>
      </c>
      <c r="G13" s="13" t="e">
        <f>C13+D13-E13-F13</f>
        <v>#REF!</v>
      </c>
    </row>
    <row r="14" spans="2:7" x14ac:dyDescent="0.25">
      <c r="B14" s="10" t="s">
        <v>443</v>
      </c>
      <c r="C14" s="14" t="e">
        <f>SUMIFS(#REF!,#REF!,'BO Q2'!B14)</f>
        <v>#REF!</v>
      </c>
      <c r="D14" s="14" t="e">
        <f>SUMIFS(#REF!,#REF!,'BO Q2'!B14)</f>
        <v>#REF!</v>
      </c>
      <c r="E14" s="14" t="e">
        <f>SUMIFS(#REF!,#REF!,'BO Q2'!B14)</f>
        <v>#REF!</v>
      </c>
      <c r="F14" s="14" t="e">
        <f>SUMIFS(#REF!,#REF!,'BO Q2'!B14)</f>
        <v>#REF!</v>
      </c>
      <c r="G14" s="14" t="e">
        <f>C14+D14-E14-F14</f>
        <v>#REF!</v>
      </c>
    </row>
    <row r="15" spans="2:7" x14ac:dyDescent="0.25">
      <c r="B15" s="10" t="s">
        <v>444</v>
      </c>
      <c r="C15" s="14" t="e">
        <f>SUMIFS(#REF!,#REF!,'BO Q2'!B15)</f>
        <v>#REF!</v>
      </c>
      <c r="D15" s="14" t="e">
        <f>SUMIFS(#REF!,#REF!,'BO Q2'!B15)</f>
        <v>#REF!</v>
      </c>
      <c r="E15" s="14" t="e">
        <f>SUMIFS(#REF!,#REF!,'BO Q2'!B15)</f>
        <v>#REF!</v>
      </c>
      <c r="F15" s="14" t="e">
        <f>SUMIFS(#REF!,#REF!,'BO Q2'!B15)</f>
        <v>#REF!</v>
      </c>
      <c r="G15" s="14" t="e">
        <f>C15+D15-E15-F15</f>
        <v>#REF!</v>
      </c>
    </row>
    <row r="16" spans="2:7" x14ac:dyDescent="0.25">
      <c r="B16" s="10" t="s">
        <v>445</v>
      </c>
      <c r="C16" s="14" t="e">
        <f>SUMIFS(#REF!,#REF!,'BO Q2'!B16)</f>
        <v>#REF!</v>
      </c>
      <c r="D16" s="14" t="e">
        <f>SUMIFS(#REF!,#REF!,'BO Q2'!B16)</f>
        <v>#REF!</v>
      </c>
      <c r="E16" s="14" t="e">
        <f>SUMIFS(#REF!,#REF!,'BO Q2'!B16)</f>
        <v>#REF!</v>
      </c>
      <c r="F16" s="14" t="e">
        <f>SUMIFS(#REF!,#REF!,'BO Q2'!B16)</f>
        <v>#REF!</v>
      </c>
      <c r="G16" s="14" t="e">
        <f>C16+D16-E16-F16</f>
        <v>#REF!</v>
      </c>
    </row>
    <row r="17" spans="2:7" x14ac:dyDescent="0.25">
      <c r="B17" s="10"/>
      <c r="C17" s="14"/>
      <c r="D17" s="14"/>
      <c r="E17" s="14"/>
      <c r="F17" s="14"/>
      <c r="G17" s="14"/>
    </row>
    <row r="18" spans="2:7" x14ac:dyDescent="0.25">
      <c r="B18" s="35" t="s">
        <v>472</v>
      </c>
      <c r="C18" s="13" t="e">
        <f>SUM(C19:C21)</f>
        <v>#REF!</v>
      </c>
      <c r="D18" s="13" t="e">
        <f>SUM(D19:D21)</f>
        <v>#REF!</v>
      </c>
      <c r="E18" s="13" t="e">
        <f t="shared" ref="E18" si="1">SUM(E19:E21)</f>
        <v>#REF!</v>
      </c>
      <c r="F18" s="13" t="e">
        <f>SUM(F19:F21)</f>
        <v>#REF!</v>
      </c>
      <c r="G18" s="13" t="e">
        <f>C18+D18-E18-F18</f>
        <v>#REF!</v>
      </c>
    </row>
    <row r="19" spans="2:7" x14ac:dyDescent="0.25">
      <c r="B19" s="10" t="s">
        <v>30</v>
      </c>
      <c r="C19" s="14" t="e">
        <f>SUMIFS(#REF!,#REF!,'BO Q2'!B19)</f>
        <v>#REF!</v>
      </c>
      <c r="D19" s="14" t="e">
        <f>SUMIFS(#REF!,#REF!,'BO Q2'!B19)</f>
        <v>#REF!</v>
      </c>
      <c r="E19" s="14" t="e">
        <f>SUMIFS(#REF!,#REF!,'BO Q2'!B19)</f>
        <v>#REF!</v>
      </c>
      <c r="F19" s="14" t="e">
        <f>SUMIFS(#REF!,#REF!,'BO Q2'!B19)</f>
        <v>#REF!</v>
      </c>
      <c r="G19" s="14" t="e">
        <f>C19+D19-E19-F19</f>
        <v>#REF!</v>
      </c>
    </row>
    <row r="20" spans="2:7" x14ac:dyDescent="0.25">
      <c r="B20" s="10" t="s">
        <v>447</v>
      </c>
      <c r="C20" s="14" t="e">
        <f>SUMIFS(#REF!,#REF!,'BO Q2'!B20)</f>
        <v>#REF!</v>
      </c>
      <c r="D20" s="14" t="e">
        <f>SUMIFS(#REF!,#REF!,'BO Q2'!B20)</f>
        <v>#REF!</v>
      </c>
      <c r="E20" s="14" t="e">
        <f>SUMIFS(#REF!,#REF!,'BO Q2'!B20)</f>
        <v>#REF!</v>
      </c>
      <c r="F20" s="14" t="e">
        <f>SUMIFS(#REF!,#REF!,'BO Q2'!B20)</f>
        <v>#REF!</v>
      </c>
      <c r="G20" s="14" t="e">
        <f>C20+D20-E20-F20</f>
        <v>#REF!</v>
      </c>
    </row>
    <row r="21" spans="2:7" x14ac:dyDescent="0.25">
      <c r="B21" s="10" t="s">
        <v>448</v>
      </c>
      <c r="C21" s="14" t="e">
        <f>SUMIFS(#REF!,#REF!,'BO Q2'!B21)</f>
        <v>#REF!</v>
      </c>
      <c r="D21" s="14" t="e">
        <f>SUMIFS(#REF!,#REF!,'BO Q2'!B21)</f>
        <v>#REF!</v>
      </c>
      <c r="E21" s="14" t="e">
        <f>SUMIFS(#REF!,#REF!,'BO Q2'!B21)</f>
        <v>#REF!</v>
      </c>
      <c r="F21" s="14" t="e">
        <f>SUMIFS(#REF!,#REF!,'BO Q2'!B21)</f>
        <v>#REF!</v>
      </c>
      <c r="G21" s="14" t="e">
        <f>C21+D21-E21-F21</f>
        <v>#REF!</v>
      </c>
    </row>
    <row r="22" spans="2:7" x14ac:dyDescent="0.25">
      <c r="B22" s="10"/>
      <c r="C22" s="14"/>
      <c r="D22" s="14"/>
      <c r="E22" s="14"/>
      <c r="F22" s="14"/>
      <c r="G22" s="14"/>
    </row>
    <row r="23" spans="2:7" x14ac:dyDescent="0.25">
      <c r="B23" s="27" t="s">
        <v>394</v>
      </c>
      <c r="C23" s="16" t="e">
        <f>C13+C18</f>
        <v>#REF!</v>
      </c>
      <c r="D23" s="16" t="e">
        <f t="shared" ref="D23:F23" si="2">D13+D18</f>
        <v>#REF!</v>
      </c>
      <c r="E23" s="16" t="e">
        <f t="shared" si="2"/>
        <v>#REF!</v>
      </c>
      <c r="F23" s="16" t="e">
        <f t="shared" si="2"/>
        <v>#REF!</v>
      </c>
      <c r="G23" s="16" t="e">
        <f>C23+D23-E23-F23</f>
        <v>#REF!</v>
      </c>
    </row>
    <row r="24" spans="2:7" x14ac:dyDescent="0.25">
      <c r="B24" s="55" t="str">
        <f ca="1">paramFonte</f>
        <v>Fonte: MS Excel; Órgão emissor: Secretaria da Fazenda / Setor de Contabilidade; Data de emissão: 14/02/2025, às 11:07</v>
      </c>
      <c r="C24" s="55"/>
      <c r="D24" s="55"/>
      <c r="E24" s="55"/>
      <c r="F24" s="55"/>
      <c r="G24" s="55"/>
    </row>
    <row r="28" spans="2:7" x14ac:dyDescent="0.25">
      <c r="B28" s="3" t="str">
        <f>UPPER(assContabilistaNome)</f>
        <v>EVERTON DA ROSA</v>
      </c>
      <c r="F28" s="3" t="str">
        <f>UPPER(assGestorNome)</f>
        <v>EDUARDO MAAHS MARASCA</v>
      </c>
    </row>
    <row r="29" spans="2:7" x14ac:dyDescent="0.25">
      <c r="B29" s="3" t="str">
        <f>assContabilistaCargo</f>
        <v>Contador CRC nº RS-076595/O-3</v>
      </c>
      <c r="F29" s="3" t="str">
        <f>assGestorCargo</f>
        <v>Prefeito Municipal</v>
      </c>
    </row>
    <row r="30" spans="2:7" x14ac:dyDescent="0.25">
      <c r="B30" s="3" t="str">
        <f>"CPF nº "&amp;assContabilistaCPF</f>
        <v>CPF nº 962.670.200-10</v>
      </c>
      <c r="F30" s="3" t="str">
        <f>"CPF nº "&amp;assGestorCPF</f>
        <v>CPF nº 025.683.290-09</v>
      </c>
    </row>
  </sheetData>
  <mergeCells count="6">
    <mergeCell ref="B24:G24"/>
    <mergeCell ref="B10:B12"/>
    <mergeCell ref="C10:D10"/>
    <mergeCell ref="E10:E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B1E-2FE5-4EA4-9536-1950C2A084BB}">
  <sheetPr>
    <tabColor theme="9"/>
    <pageSetUpPr fitToPage="1"/>
  </sheetPr>
  <dimension ref="B2:D60"/>
  <sheetViews>
    <sheetView topLeftCell="A39" workbookViewId="0">
      <selection activeCell="B54" sqref="B54:D54"/>
    </sheetView>
  </sheetViews>
  <sheetFormatPr defaultRowHeight="15.75" x14ac:dyDescent="0.25"/>
  <cols>
    <col min="1" max="1" width="9.140625" style="3"/>
    <col min="2" max="2" width="76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475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476</v>
      </c>
      <c r="C10" s="12" t="s">
        <v>18</v>
      </c>
      <c r="D10" s="12" t="s">
        <v>19</v>
      </c>
    </row>
    <row r="11" spans="2:4" x14ac:dyDescent="0.25">
      <c r="B11" s="7" t="s">
        <v>477</v>
      </c>
      <c r="C11" s="13" t="e">
        <f>SUM(C12:C21)</f>
        <v>#REF!</v>
      </c>
      <c r="D11" s="13" t="e">
        <f>SUM(D12:D21)</f>
        <v>#REF!</v>
      </c>
    </row>
    <row r="12" spans="2:4" x14ac:dyDescent="0.25">
      <c r="B12" s="8" t="s">
        <v>478</v>
      </c>
      <c r="C12" s="14" t="e">
        <f>SUMIFS(#REF!,#REF!,'DFC Q0'!B12)</f>
        <v>#REF!</v>
      </c>
      <c r="D12" s="14" t="e">
        <f>SUMIFS(#REF!,#REF!,'DFC Q0'!C12)</f>
        <v>#REF!</v>
      </c>
    </row>
    <row r="13" spans="2:4" x14ac:dyDescent="0.25">
      <c r="B13" s="8" t="s">
        <v>479</v>
      </c>
      <c r="C13" s="14" t="e">
        <f>SUMIFS(#REF!,#REF!,'DFC Q0'!B13)</f>
        <v>#REF!</v>
      </c>
      <c r="D13" s="14" t="e">
        <f>SUMIFS(#REF!,#REF!,'DFC Q0'!C13)</f>
        <v>#REF!</v>
      </c>
    </row>
    <row r="14" spans="2:4" x14ac:dyDescent="0.25">
      <c r="B14" s="8" t="s">
        <v>404</v>
      </c>
      <c r="C14" s="14" t="e">
        <f>SUMIFS(#REF!,#REF!,'DFC Q0'!B14)</f>
        <v>#REF!</v>
      </c>
      <c r="D14" s="14" t="e">
        <f>SUMIFS(#REF!,#REF!,'DFC Q0'!C14)</f>
        <v>#REF!</v>
      </c>
    </row>
    <row r="15" spans="2:4" x14ac:dyDescent="0.25">
      <c r="B15" s="8" t="s">
        <v>480</v>
      </c>
      <c r="C15" s="14" t="e">
        <f>SUMIFS(#REF!,#REF!,'DFC Q0'!B15)</f>
        <v>#REF!</v>
      </c>
      <c r="D15" s="14" t="e">
        <f>SUMIFS(#REF!,#REF!,'DFC Q0'!C15)</f>
        <v>#REF!</v>
      </c>
    </row>
    <row r="16" spans="2:4" x14ac:dyDescent="0.25">
      <c r="B16" s="8" t="s">
        <v>406</v>
      </c>
      <c r="C16" s="14" t="e">
        <f>SUMIFS(#REF!,#REF!,'DFC Q0'!B16)</f>
        <v>#REF!</v>
      </c>
      <c r="D16" s="14" t="e">
        <f>SUMIFS(#REF!,#REF!,'DFC Q0'!C16)</f>
        <v>#REF!</v>
      </c>
    </row>
    <row r="17" spans="2:4" x14ac:dyDescent="0.25">
      <c r="B17" s="8" t="s">
        <v>481</v>
      </c>
      <c r="C17" s="14" t="e">
        <f>SUMIFS(#REF!,#REF!,'DFC Q0'!B17)</f>
        <v>#REF!</v>
      </c>
      <c r="D17" s="14" t="e">
        <f>SUMIFS(#REF!,#REF!,'DFC Q0'!C17)</f>
        <v>#REF!</v>
      </c>
    </row>
    <row r="18" spans="2:4" x14ac:dyDescent="0.25">
      <c r="B18" s="8" t="s">
        <v>482</v>
      </c>
      <c r="C18" s="14" t="e">
        <f>SUMIFS(#REF!,#REF!,'DFC Q0'!B18)</f>
        <v>#REF!</v>
      </c>
      <c r="D18" s="14" t="e">
        <f>SUMIFS(#REF!,#REF!,'DFC Q0'!C18)</f>
        <v>#REF!</v>
      </c>
    </row>
    <row r="19" spans="2:4" x14ac:dyDescent="0.25">
      <c r="B19" s="8" t="s">
        <v>483</v>
      </c>
      <c r="C19" s="14" t="e">
        <f>SUMIFS(#REF!,#REF!,'DFC Q0'!B19)</f>
        <v>#REF!</v>
      </c>
      <c r="D19" s="14" t="e">
        <f>SUMIFS(#REF!,#REF!,'DFC Q0'!C19)</f>
        <v>#REF!</v>
      </c>
    </row>
    <row r="20" spans="2:4" x14ac:dyDescent="0.25">
      <c r="B20" s="8" t="s">
        <v>484</v>
      </c>
      <c r="C20" s="14" t="e">
        <f>'DFC Q1'!C17</f>
        <v>#REF!</v>
      </c>
      <c r="D20" s="14" t="e">
        <f>'DFC Q1'!D17</f>
        <v>#REF!</v>
      </c>
    </row>
    <row r="21" spans="2:4" x14ac:dyDescent="0.25">
      <c r="B21" s="8" t="s">
        <v>485</v>
      </c>
      <c r="C21" s="14" t="e">
        <f>SUMIFS(#REF!,#REF!,'DFC Q0'!B21)+SUM(#REF!)</f>
        <v>#REF!</v>
      </c>
      <c r="D21" s="14" t="e">
        <f>SUMIFS(#REF!,#REF!,'DFC Q0'!C21)+SUM(#REF!)</f>
        <v>#REF!</v>
      </c>
    </row>
    <row r="22" spans="2:4" x14ac:dyDescent="0.25">
      <c r="B22" s="7" t="s">
        <v>486</v>
      </c>
      <c r="C22" s="13" t="e">
        <f>SUM(C23:C26)</f>
        <v>#REF!</v>
      </c>
      <c r="D22" s="13" t="e">
        <f>SUM(D23:D26)</f>
        <v>#REF!</v>
      </c>
    </row>
    <row r="23" spans="2:4" x14ac:dyDescent="0.25">
      <c r="B23" s="8" t="s">
        <v>487</v>
      </c>
      <c r="C23" s="14" t="e">
        <f>'DFC Q2'!C39</f>
        <v>#REF!</v>
      </c>
      <c r="D23" s="14" t="e">
        <f>'DFC Q2'!D39</f>
        <v>#REF!</v>
      </c>
    </row>
    <row r="24" spans="2:4" x14ac:dyDescent="0.25">
      <c r="B24" s="8" t="s">
        <v>488</v>
      </c>
      <c r="C24" s="14" t="e">
        <f>'DFC Q3'!C14</f>
        <v>#REF!</v>
      </c>
      <c r="D24" s="14" t="e">
        <f>'DFC Q3'!D14</f>
        <v>#REF!</v>
      </c>
    </row>
    <row r="25" spans="2:4" x14ac:dyDescent="0.25">
      <c r="B25" s="8" t="s">
        <v>489</v>
      </c>
      <c r="C25" s="14" t="e">
        <f>'DFC Q1'!C27</f>
        <v>#REF!</v>
      </c>
      <c r="D25" s="14" t="e">
        <f>'DFC Q1'!D27</f>
        <v>#REF!</v>
      </c>
    </row>
    <row r="26" spans="2:4" x14ac:dyDescent="0.25">
      <c r="B26" s="8" t="s">
        <v>490</v>
      </c>
      <c r="C26" s="14"/>
      <c r="D26" s="14"/>
    </row>
    <row r="27" spans="2:4" x14ac:dyDescent="0.25">
      <c r="B27" s="36" t="s">
        <v>491</v>
      </c>
      <c r="C27" s="15" t="e">
        <f>C11-C22</f>
        <v>#REF!</v>
      </c>
      <c r="D27" s="15" t="e">
        <f>D11-D22</f>
        <v>#REF!</v>
      </c>
    </row>
    <row r="28" spans="2:4" x14ac:dyDescent="0.25">
      <c r="B28" s="10"/>
      <c r="C28" s="14"/>
      <c r="D28" s="14"/>
    </row>
    <row r="29" spans="2:4" x14ac:dyDescent="0.25">
      <c r="B29" s="11" t="s">
        <v>492</v>
      </c>
      <c r="C29" s="12" t="s">
        <v>18</v>
      </c>
      <c r="D29" s="12" t="s">
        <v>18</v>
      </c>
    </row>
    <row r="30" spans="2:4" x14ac:dyDescent="0.25">
      <c r="B30" s="7" t="s">
        <v>477</v>
      </c>
      <c r="C30" s="13" t="e">
        <f>SUM(C31:C33)</f>
        <v>#REF!</v>
      </c>
      <c r="D30" s="13" t="e">
        <f>SUM(D31:D33)</f>
        <v>#REF!</v>
      </c>
    </row>
    <row r="31" spans="2:4" x14ac:dyDescent="0.25">
      <c r="B31" s="8" t="s">
        <v>493</v>
      </c>
      <c r="C31" s="14" t="e">
        <f>SUMIFS(#REF!,#REF!,'DFC Q0'!B31)</f>
        <v>#REF!</v>
      </c>
      <c r="D31" s="14" t="e">
        <f>SUMIFS(#REF!,#REF!,'DFC Q0'!C31)</f>
        <v>#REF!</v>
      </c>
    </row>
    <row r="32" spans="2:4" x14ac:dyDescent="0.25">
      <c r="B32" s="8" t="s">
        <v>494</v>
      </c>
      <c r="C32" s="14" t="e">
        <f>SUMIFS(#REF!,#REF!,'DFC Q0'!B32)</f>
        <v>#REF!</v>
      </c>
      <c r="D32" s="14" t="e">
        <f>SUMIFS(#REF!,#REF!,'DFC Q0'!C32)</f>
        <v>#REF!</v>
      </c>
    </row>
    <row r="33" spans="2:4" x14ac:dyDescent="0.25">
      <c r="B33" s="8" t="s">
        <v>495</v>
      </c>
      <c r="C33" s="14">
        <f>SUM(tblDFCOutrosIngressosInvestimento[Valor])</f>
        <v>0</v>
      </c>
      <c r="D33" s="14">
        <f>SUM(tblDFCOutrosIngressosInvestimentoAnterior[Valor])</f>
        <v>0</v>
      </c>
    </row>
    <row r="34" spans="2:4" x14ac:dyDescent="0.25">
      <c r="B34" s="7" t="s">
        <v>486</v>
      </c>
      <c r="C34" s="13" t="e">
        <f>SUM(C35:C37)</f>
        <v>#REF!</v>
      </c>
      <c r="D34" s="13" t="e">
        <f>SUM(D35:D37)</f>
        <v>#REF!</v>
      </c>
    </row>
    <row r="35" spans="2:4" x14ac:dyDescent="0.25">
      <c r="B35" s="8" t="s">
        <v>496</v>
      </c>
      <c r="C35" s="14" t="e">
        <f>SUMIFS(#REF!,#REF!,'DFC Q0'!B35)</f>
        <v>#REF!</v>
      </c>
      <c r="D35" s="14" t="e">
        <f>SUMIFS(#REF!,#REF!,'DFC Q0'!C35)</f>
        <v>#REF!</v>
      </c>
    </row>
    <row r="36" spans="2:4" x14ac:dyDescent="0.25">
      <c r="B36" s="8" t="s">
        <v>497</v>
      </c>
      <c r="C36" s="14" t="e">
        <f>SUMIFS(#REF!,#REF!,'DFC Q0'!B36)</f>
        <v>#REF!</v>
      </c>
      <c r="D36" s="14" t="e">
        <f>SUMIFS(#REF!,#REF!,'DFC Q0'!C36)</f>
        <v>#REF!</v>
      </c>
    </row>
    <row r="37" spans="2:4" x14ac:dyDescent="0.25">
      <c r="B37" s="8" t="s">
        <v>498</v>
      </c>
      <c r="C37" s="14" t="e">
        <f>SUMIFS(#REF!,#REF!,'DFC Q0'!B37)</f>
        <v>#REF!</v>
      </c>
      <c r="D37" s="14" t="e">
        <f>SUMIFS(#REF!,#REF!,'DFC Q0'!C37)</f>
        <v>#REF!</v>
      </c>
    </row>
    <row r="38" spans="2:4" x14ac:dyDescent="0.25">
      <c r="B38" s="36" t="s">
        <v>499</v>
      </c>
      <c r="C38" s="15" t="e">
        <f>C30-C34</f>
        <v>#REF!</v>
      </c>
      <c r="D38" s="15" t="e">
        <f>D30-D34</f>
        <v>#REF!</v>
      </c>
    </row>
    <row r="39" spans="2:4" x14ac:dyDescent="0.25">
      <c r="B39" s="7"/>
      <c r="C39" s="13"/>
      <c r="D39" s="13"/>
    </row>
    <row r="40" spans="2:4" x14ac:dyDescent="0.25">
      <c r="B40" s="11" t="s">
        <v>500</v>
      </c>
      <c r="C40" s="12" t="s">
        <v>18</v>
      </c>
      <c r="D40" s="12" t="s">
        <v>18</v>
      </c>
    </row>
    <row r="41" spans="2:4" x14ac:dyDescent="0.25">
      <c r="B41" s="7" t="s">
        <v>477</v>
      </c>
      <c r="C41" s="13" t="e">
        <f>SUM(C42:C44)</f>
        <v>#REF!</v>
      </c>
      <c r="D41" s="13" t="e">
        <f>SUM(D42:D44)</f>
        <v>#REF!</v>
      </c>
    </row>
    <row r="42" spans="2:4" x14ac:dyDescent="0.25">
      <c r="B42" s="8" t="s">
        <v>501</v>
      </c>
      <c r="C42" s="14" t="e">
        <f>SUMIFS(#REF!,#REF!,'DFC Q0'!B42)</f>
        <v>#REF!</v>
      </c>
      <c r="D42" s="14" t="e">
        <f>SUMIFS(#REF!,#REF!,'DFC Q0'!C42)</f>
        <v>#REF!</v>
      </c>
    </row>
    <row r="43" spans="2:4" x14ac:dyDescent="0.25">
      <c r="B43" s="8" t="s">
        <v>502</v>
      </c>
      <c r="C43" s="14" t="e">
        <f>SUMIFS(#REF!,#REF!,'DFC Q0'!B43)</f>
        <v>#REF!</v>
      </c>
      <c r="D43" s="14" t="e">
        <f>SUMIFS(#REF!,#REF!,'DFC Q0'!C43)</f>
        <v>#REF!</v>
      </c>
    </row>
    <row r="44" spans="2:4" x14ac:dyDescent="0.25">
      <c r="B44" s="8" t="s">
        <v>503</v>
      </c>
      <c r="C44" s="14">
        <f>SUM(tblDFCOutrosIngressosFinanciamento[Valor])</f>
        <v>0</v>
      </c>
      <c r="D44" s="14">
        <f>SUM(tblDFCOutrosIngressosFinanciamentoAnterior[Valor])</f>
        <v>0</v>
      </c>
    </row>
    <row r="45" spans="2:4" x14ac:dyDescent="0.25">
      <c r="B45" s="7" t="s">
        <v>486</v>
      </c>
      <c r="C45" s="13" t="e">
        <f>SUM(C46:C47)</f>
        <v>#REF!</v>
      </c>
      <c r="D45" s="13" t="e">
        <f>SUM(D46:D47)</f>
        <v>#REF!</v>
      </c>
    </row>
    <row r="46" spans="2:4" x14ac:dyDescent="0.25">
      <c r="B46" s="8" t="s">
        <v>504</v>
      </c>
      <c r="C46" s="14" t="e">
        <f>SUMIFS(#REF!,#REF!,'DFC Q0'!B46)</f>
        <v>#REF!</v>
      </c>
      <c r="D46" s="14" t="e">
        <f>SUMIFS(#REF!,#REF!,'DFC Q0'!C46)</f>
        <v>#REF!</v>
      </c>
    </row>
    <row r="47" spans="2:4" x14ac:dyDescent="0.25">
      <c r="B47" s="8" t="s">
        <v>505</v>
      </c>
      <c r="C47" s="14">
        <v>0</v>
      </c>
      <c r="D47" s="14">
        <v>0</v>
      </c>
    </row>
    <row r="48" spans="2:4" x14ac:dyDescent="0.25">
      <c r="B48" s="36" t="s">
        <v>509</v>
      </c>
      <c r="C48" s="15" t="e">
        <f>C41-C45</f>
        <v>#REF!</v>
      </c>
      <c r="D48" s="15" t="e">
        <f>D41-D45</f>
        <v>#REF!</v>
      </c>
    </row>
    <row r="49" spans="2:4" x14ac:dyDescent="0.25">
      <c r="B49" s="7"/>
      <c r="C49" s="13"/>
      <c r="D49" s="13"/>
    </row>
    <row r="50" spans="2:4" x14ac:dyDescent="0.25">
      <c r="B50" s="27" t="s">
        <v>506</v>
      </c>
      <c r="C50" s="12" t="s">
        <v>18</v>
      </c>
      <c r="D50" s="12" t="s">
        <v>18</v>
      </c>
    </row>
    <row r="51" spans="2:4" x14ac:dyDescent="0.25">
      <c r="B51" s="7" t="s">
        <v>588</v>
      </c>
      <c r="C51" s="13" t="e">
        <f>C27+C38+C48</f>
        <v>#REF!</v>
      </c>
      <c r="D51" s="13" t="e">
        <f>D27+D38+D48</f>
        <v>#REF!</v>
      </c>
    </row>
    <row r="52" spans="2:4" x14ac:dyDescent="0.25">
      <c r="B52" s="8" t="s">
        <v>507</v>
      </c>
      <c r="C52" s="14" t="e">
        <f>SUM(#REF!)</f>
        <v>#REF!</v>
      </c>
      <c r="D52" s="14" t="e">
        <f>SUM(#REF!)</f>
        <v>#REF!</v>
      </c>
    </row>
    <row r="53" spans="2:4" x14ac:dyDescent="0.25">
      <c r="B53" s="52" t="s">
        <v>508</v>
      </c>
      <c r="C53" s="41" t="e">
        <f>SUM(#REF!)</f>
        <v>#REF!</v>
      </c>
      <c r="D53" s="41" t="e">
        <f>SUM(#REF!)</f>
        <v>#REF!</v>
      </c>
    </row>
    <row r="54" spans="2:4" x14ac:dyDescent="0.25">
      <c r="B54" s="55" t="str">
        <f ca="1">paramFonte</f>
        <v>Fonte: MS Excel; Órgão emissor: Secretaria da Fazenda / Setor de Contabilidade; Data de emissão: 14/02/2025, às 11:07</v>
      </c>
      <c r="C54" s="55"/>
      <c r="D54" s="55"/>
    </row>
    <row r="58" spans="2:4" x14ac:dyDescent="0.25">
      <c r="B58" s="3" t="str">
        <f>UPPER(assContabilistaNome)</f>
        <v>EVERTON DA ROSA</v>
      </c>
      <c r="C58" s="3" t="str">
        <f>UPPER(assGestorNome)</f>
        <v>EDUARDO MAAHS MARASCA</v>
      </c>
    </row>
    <row r="59" spans="2:4" x14ac:dyDescent="0.25">
      <c r="B59" s="3" t="str">
        <f>assContabilistaCargo</f>
        <v>Contador CRC nº RS-076595/O-3</v>
      </c>
      <c r="C59" s="3" t="str">
        <f>assGestorCargo</f>
        <v>Prefeito Municipal</v>
      </c>
    </row>
    <row r="60" spans="2:4" x14ac:dyDescent="0.25">
      <c r="B60" s="3" t="str">
        <f>"CPF nº "&amp;assContabilistaCPF</f>
        <v>CPF nº 962.670.200-10</v>
      </c>
      <c r="C60" s="3" t="str">
        <f>"CPF nº "&amp;assGestorCPF</f>
        <v>CPF nº 025.683.290-09</v>
      </c>
    </row>
  </sheetData>
  <mergeCells count="1">
    <mergeCell ref="B54:D5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88-29DF-44AA-9AC5-7BA5984693DE}">
  <sheetPr>
    <tabColor theme="9"/>
    <pageSetUpPr fitToPage="1"/>
  </sheetPr>
  <dimension ref="B2:D34"/>
  <sheetViews>
    <sheetView workbookViewId="0">
      <selection activeCell="D20" sqref="D20:D27"/>
    </sheetView>
  </sheetViews>
  <sheetFormatPr defaultRowHeight="15.75" x14ac:dyDescent="0.25"/>
  <cols>
    <col min="1" max="1" width="9.140625" style="3"/>
    <col min="2" max="2" width="73.8554687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511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512</v>
      </c>
      <c r="C10" s="12" t="s">
        <v>18</v>
      </c>
      <c r="D10" s="12" t="s">
        <v>19</v>
      </c>
    </row>
    <row r="11" spans="2:4" x14ac:dyDescent="0.25">
      <c r="B11" s="37" t="s">
        <v>513</v>
      </c>
      <c r="C11" s="14" t="e">
        <f>SUM(C12:C14)</f>
        <v>#REF!</v>
      </c>
      <c r="D11" s="14" t="e">
        <f>SUM(D12:D14)</f>
        <v>#REF!</v>
      </c>
    </row>
    <row r="12" spans="2:4" x14ac:dyDescent="0.25">
      <c r="B12" s="10" t="s">
        <v>514</v>
      </c>
      <c r="C12" s="14" t="e">
        <f>SUMIFS(#REF!,#REF!,'DFC Q1'!B12)</f>
        <v>#REF!</v>
      </c>
      <c r="D12" s="14" t="e">
        <f>SUMIFS(#REF!,#REF!,'DFC Q1'!C12)</f>
        <v>#REF!</v>
      </c>
    </row>
    <row r="13" spans="2:4" x14ac:dyDescent="0.25">
      <c r="B13" s="10" t="s">
        <v>515</v>
      </c>
      <c r="C13" s="14" t="e">
        <f>SUMIFS(#REF!,#REF!,'DFC Q1'!B13)</f>
        <v>#REF!</v>
      </c>
      <c r="D13" s="14" t="e">
        <f>SUMIFS(#REF!,#REF!,'DFC Q1'!C13)</f>
        <v>#REF!</v>
      </c>
    </row>
    <row r="14" spans="2:4" x14ac:dyDescent="0.25">
      <c r="B14" s="10" t="s">
        <v>516</v>
      </c>
      <c r="C14" s="14" t="e">
        <f>SUMIFS(#REF!,#REF!,'DFC Q1'!B14)</f>
        <v>#REF!</v>
      </c>
      <c r="D14" s="14" t="e">
        <f>SUMIFS(#REF!,#REF!,'DFC Q1'!C14)</f>
        <v>#REF!</v>
      </c>
    </row>
    <row r="15" spans="2:4" x14ac:dyDescent="0.25">
      <c r="B15" s="37" t="s">
        <v>517</v>
      </c>
      <c r="C15" s="14" t="e">
        <f>SUMIFS(#REF!,#REF!,"A",#REF!,"intra")</f>
        <v>#REF!</v>
      </c>
      <c r="D15" s="14" t="e">
        <f>SUMIFS(#REF!,#REF!,"A",#REF!,"intra")</f>
        <v>#REF!</v>
      </c>
    </row>
    <row r="16" spans="2:4" x14ac:dyDescent="0.25">
      <c r="B16" s="37" t="s">
        <v>518</v>
      </c>
      <c r="C16" s="14" t="e">
        <f>SUMIFS(#REF!,#REF!,'DFC Q1'!B16)</f>
        <v>#REF!</v>
      </c>
      <c r="D16" s="14" t="e">
        <f>SUMIFS(#REF!,#REF!,'DFC Q1'!C16)</f>
        <v>#REF!</v>
      </c>
    </row>
    <row r="17" spans="2:4" x14ac:dyDescent="0.25">
      <c r="B17" s="36" t="s">
        <v>519</v>
      </c>
      <c r="C17" s="15" t="e">
        <f>C11+C15+C16</f>
        <v>#REF!</v>
      </c>
      <c r="D17" s="15" t="e">
        <f>D11+D15+D16</f>
        <v>#REF!</v>
      </c>
    </row>
    <row r="18" spans="2:4" x14ac:dyDescent="0.25">
      <c r="B18" s="42"/>
      <c r="C18" s="43"/>
      <c r="D18" s="43"/>
    </row>
    <row r="19" spans="2:4" x14ac:dyDescent="0.25">
      <c r="B19" s="11" t="s">
        <v>520</v>
      </c>
      <c r="C19" s="12" t="s">
        <v>18</v>
      </c>
      <c r="D19" s="12" t="s">
        <v>19</v>
      </c>
    </row>
    <row r="20" spans="2:4" x14ac:dyDescent="0.25">
      <c r="B20" s="37" t="s">
        <v>513</v>
      </c>
      <c r="C20" s="14" t="e">
        <f>SUM(C21:C24)</f>
        <v>#REF!</v>
      </c>
      <c r="D20" s="14" t="e">
        <f>SUM(D21:D24)</f>
        <v>#REF!</v>
      </c>
    </row>
    <row r="21" spans="2:4" x14ac:dyDescent="0.25">
      <c r="B21" s="10" t="s">
        <v>521</v>
      </c>
      <c r="C21" s="14" t="e">
        <f>SUMIFS(#REF!,#REF!,'DFC Q1'!B21)</f>
        <v>#REF!</v>
      </c>
      <c r="D21" s="14" t="e">
        <f>SUMIFS(#REF!,#REF!,'DFC Q1'!C21)</f>
        <v>#REF!</v>
      </c>
    </row>
    <row r="22" spans="2:4" x14ac:dyDescent="0.25">
      <c r="B22" s="10" t="s">
        <v>522</v>
      </c>
      <c r="C22" s="14" t="e">
        <f>SUMIFS(#REF!,#REF!,'DFC Q1'!B22)</f>
        <v>#REF!</v>
      </c>
      <c r="D22" s="14" t="e">
        <f>SUMIFS(#REF!,#REF!,'DFC Q1'!C22)</f>
        <v>#REF!</v>
      </c>
    </row>
    <row r="23" spans="2:4" x14ac:dyDescent="0.25">
      <c r="B23" s="10" t="s">
        <v>523</v>
      </c>
      <c r="C23" s="14" t="e">
        <f>SUMIFS(#REF!,#REF!,'DFC Q1'!B23)</f>
        <v>#REF!</v>
      </c>
      <c r="D23" s="14" t="e">
        <f>SUMIFS(#REF!,#REF!,'DFC Q1'!C23)</f>
        <v>#REF!</v>
      </c>
    </row>
    <row r="24" spans="2:4" x14ac:dyDescent="0.25">
      <c r="B24" s="10" t="s">
        <v>524</v>
      </c>
      <c r="C24" s="14" t="e">
        <f>SUMIFS(#REF!,#REF!,'DFC Q1'!B24)</f>
        <v>#REF!</v>
      </c>
      <c r="D24" s="14" t="e">
        <f>SUMIFS(#REF!,#REF!,'DFC Q1'!C24)</f>
        <v>#REF!</v>
      </c>
    </row>
    <row r="25" spans="2:4" x14ac:dyDescent="0.25">
      <c r="B25" s="37" t="s">
        <v>517</v>
      </c>
      <c r="C25" s="14" t="e">
        <f>SUMIFS(#REF!,#REF!,'DFC Q1'!B25)</f>
        <v>#REF!</v>
      </c>
      <c r="D25" s="14" t="e">
        <f>SUMIFS(#REF!,#REF!,'DFC Q1'!C25)</f>
        <v>#REF!</v>
      </c>
    </row>
    <row r="26" spans="2:4" x14ac:dyDescent="0.25">
      <c r="B26" s="37" t="s">
        <v>525</v>
      </c>
      <c r="C26" s="14" t="e">
        <f>SUMIFS(#REF!,#REF!,'DFC Q1'!B26)</f>
        <v>#REF!</v>
      </c>
      <c r="D26" s="14" t="e">
        <f>SUMIFS(#REF!,#REF!,'DFC Q1'!C26)</f>
        <v>#REF!</v>
      </c>
    </row>
    <row r="27" spans="2:4" x14ac:dyDescent="0.25">
      <c r="B27" s="36" t="s">
        <v>526</v>
      </c>
      <c r="C27" s="15" t="e">
        <f>C20+C25+C26</f>
        <v>#REF!</v>
      </c>
      <c r="D27" s="15" t="e">
        <f>D20+D25+D26</f>
        <v>#REF!</v>
      </c>
    </row>
    <row r="28" spans="2:4" x14ac:dyDescent="0.25">
      <c r="B28" s="55" t="str">
        <f ca="1">paramFonte</f>
        <v>Fonte: MS Excel; Órgão emissor: Secretaria da Fazenda / Setor de Contabilidade; Data de emissão: 14/02/2025, às 11:07</v>
      </c>
      <c r="C28" s="55"/>
      <c r="D28" s="55"/>
    </row>
    <row r="32" spans="2:4" x14ac:dyDescent="0.25">
      <c r="B32" s="3" t="str">
        <f>UPPER(assContabilistaNome)</f>
        <v>EVERTON DA ROSA</v>
      </c>
      <c r="C32" s="3" t="str">
        <f>UPPER(assGestorNome)</f>
        <v>EDUARDO MAAHS MARASCA</v>
      </c>
    </row>
    <row r="33" spans="2:3" x14ac:dyDescent="0.25">
      <c r="B33" s="3" t="str">
        <f>assContabilistaCargo</f>
        <v>Contador CRC nº RS-076595/O-3</v>
      </c>
      <c r="C33" s="3" t="str">
        <f>assGestorCargo</f>
        <v>Prefeito Municipal</v>
      </c>
    </row>
    <row r="34" spans="2:3" x14ac:dyDescent="0.25">
      <c r="B34" s="3" t="str">
        <f>"CPF nº "&amp;assContabilistaCPF</f>
        <v>CPF nº 962.670.200-10</v>
      </c>
      <c r="C34" s="3" t="str">
        <f>"CPF nº "&amp;assGestorCPF</f>
        <v>CPF nº 025.683.290-09</v>
      </c>
    </row>
  </sheetData>
  <mergeCells count="1">
    <mergeCell ref="B28:D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8F1-9D2A-42E6-934D-127BC4A2541E}">
  <sheetPr>
    <tabColor theme="9"/>
    <pageSetUpPr fitToPage="1"/>
  </sheetPr>
  <dimension ref="B2:D46"/>
  <sheetViews>
    <sheetView topLeftCell="A5" workbookViewId="0">
      <selection activeCell="C11" sqref="C11"/>
    </sheetView>
  </sheetViews>
  <sheetFormatPr defaultRowHeight="15.75" x14ac:dyDescent="0.25"/>
  <cols>
    <col min="1" max="1" width="9.140625" style="3"/>
    <col min="2" max="2" width="74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527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553</v>
      </c>
      <c r="C10" s="12" t="s">
        <v>18</v>
      </c>
      <c r="D10" s="12" t="s">
        <v>19</v>
      </c>
    </row>
    <row r="11" spans="2:4" x14ac:dyDescent="0.25">
      <c r="B11" s="37" t="s">
        <v>528</v>
      </c>
      <c r="C11" s="14" t="e">
        <f>SUMIFS(#REF!,#REF!,'DFC Q2'!B11)</f>
        <v>#REF!</v>
      </c>
      <c r="D11" s="14" t="e">
        <f>SUMIFS(#REF!,#REF!,'DFC Q2'!C11)</f>
        <v>#REF!</v>
      </c>
    </row>
    <row r="12" spans="2:4" x14ac:dyDescent="0.25">
      <c r="B12" s="37" t="s">
        <v>562</v>
      </c>
      <c r="C12" s="14" t="e">
        <f>SUMIFS(#REF!,#REF!,'DFC Q2'!B12)</f>
        <v>#REF!</v>
      </c>
      <c r="D12" s="14" t="e">
        <f>SUMIFS(#REF!,#REF!,'DFC Q2'!C12)</f>
        <v>#REF!</v>
      </c>
    </row>
    <row r="13" spans="2:4" x14ac:dyDescent="0.25">
      <c r="B13" s="37" t="s">
        <v>563</v>
      </c>
      <c r="C13" s="14" t="e">
        <f>SUMIFS(#REF!,#REF!,'DFC Q2'!B13)</f>
        <v>#REF!</v>
      </c>
      <c r="D13" s="14" t="e">
        <f>SUMIFS(#REF!,#REF!,'DFC Q2'!C13)</f>
        <v>#REF!</v>
      </c>
    </row>
    <row r="14" spans="2:4" x14ac:dyDescent="0.25">
      <c r="B14" s="37" t="s">
        <v>529</v>
      </c>
      <c r="C14" s="14" t="e">
        <f>SUMIFS(#REF!,#REF!,'DFC Q2'!B14)</f>
        <v>#REF!</v>
      </c>
      <c r="D14" s="14" t="e">
        <f>SUMIFS(#REF!,#REF!,'DFC Q2'!C14)</f>
        <v>#REF!</v>
      </c>
    </row>
    <row r="15" spans="2:4" x14ac:dyDescent="0.25">
      <c r="B15" s="37" t="s">
        <v>530</v>
      </c>
      <c r="C15" s="14" t="e">
        <f>SUMIFS(#REF!,#REF!,'DFC Q2'!B15)</f>
        <v>#REF!</v>
      </c>
      <c r="D15" s="14" t="e">
        <f>SUMIFS(#REF!,#REF!,'DFC Q2'!C15)</f>
        <v>#REF!</v>
      </c>
    </row>
    <row r="16" spans="2:4" x14ac:dyDescent="0.25">
      <c r="B16" s="37" t="s">
        <v>531</v>
      </c>
      <c r="C16" s="14" t="e">
        <f>SUMIFS(#REF!,#REF!,'DFC Q2'!B16)</f>
        <v>#REF!</v>
      </c>
      <c r="D16" s="14" t="e">
        <f>SUMIFS(#REF!,#REF!,'DFC Q2'!C16)</f>
        <v>#REF!</v>
      </c>
    </row>
    <row r="17" spans="2:4" x14ac:dyDescent="0.25">
      <c r="B17" s="37" t="s">
        <v>532</v>
      </c>
      <c r="C17" s="14" t="e">
        <f>SUMIFS(#REF!,#REF!,'DFC Q2'!B17)</f>
        <v>#REF!</v>
      </c>
      <c r="D17" s="14" t="e">
        <f>SUMIFS(#REF!,#REF!,'DFC Q2'!C17)</f>
        <v>#REF!</v>
      </c>
    </row>
    <row r="18" spans="2:4" x14ac:dyDescent="0.25">
      <c r="B18" s="37" t="s">
        <v>533</v>
      </c>
      <c r="C18" s="14" t="e">
        <f>SUMIFS(#REF!,#REF!,'DFC Q2'!B18)</f>
        <v>#REF!</v>
      </c>
      <c r="D18" s="14" t="e">
        <f>SUMIFS(#REF!,#REF!,'DFC Q2'!C18)</f>
        <v>#REF!</v>
      </c>
    </row>
    <row r="19" spans="2:4" x14ac:dyDescent="0.25">
      <c r="B19" s="37" t="s">
        <v>534</v>
      </c>
      <c r="C19" s="14" t="e">
        <f>SUMIFS(#REF!,#REF!,'DFC Q2'!B19)</f>
        <v>#REF!</v>
      </c>
      <c r="D19" s="14" t="e">
        <f>SUMIFS(#REF!,#REF!,'DFC Q2'!C19)</f>
        <v>#REF!</v>
      </c>
    </row>
    <row r="20" spans="2:4" x14ac:dyDescent="0.25">
      <c r="B20" s="37" t="s">
        <v>535</v>
      </c>
      <c r="C20" s="14" t="e">
        <f>SUMIFS(#REF!,#REF!,'DFC Q2'!B20)</f>
        <v>#REF!</v>
      </c>
      <c r="D20" s="14" t="e">
        <f>SUMIFS(#REF!,#REF!,'DFC Q2'!C20)</f>
        <v>#REF!</v>
      </c>
    </row>
    <row r="21" spans="2:4" x14ac:dyDescent="0.25">
      <c r="B21" s="37" t="s">
        <v>536</v>
      </c>
      <c r="C21" s="14" t="e">
        <f>SUMIFS(#REF!,#REF!,'DFC Q2'!B21)</f>
        <v>#REF!</v>
      </c>
      <c r="D21" s="14" t="e">
        <f>SUMIFS(#REF!,#REF!,'DFC Q2'!C21)</f>
        <v>#REF!</v>
      </c>
    </row>
    <row r="22" spans="2:4" x14ac:dyDescent="0.25">
      <c r="B22" s="37" t="s">
        <v>537</v>
      </c>
      <c r="C22" s="14" t="e">
        <f>SUMIFS(#REF!,#REF!,'DFC Q2'!B22)</f>
        <v>#REF!</v>
      </c>
      <c r="D22" s="14" t="e">
        <f>SUMIFS(#REF!,#REF!,'DFC Q2'!C22)</f>
        <v>#REF!</v>
      </c>
    </row>
    <row r="23" spans="2:4" x14ac:dyDescent="0.25">
      <c r="B23" s="37" t="s">
        <v>538</v>
      </c>
      <c r="C23" s="14" t="e">
        <f>SUMIFS(#REF!,#REF!,'DFC Q2'!B23)</f>
        <v>#REF!</v>
      </c>
      <c r="D23" s="14" t="e">
        <f>SUMIFS(#REF!,#REF!,'DFC Q2'!C23)</f>
        <v>#REF!</v>
      </c>
    </row>
    <row r="24" spans="2:4" x14ac:dyDescent="0.25">
      <c r="B24" s="37" t="s">
        <v>539</v>
      </c>
      <c r="C24" s="14" t="e">
        <f>SUMIFS(#REF!,#REF!,'DFC Q2'!B24)</f>
        <v>#REF!</v>
      </c>
      <c r="D24" s="14" t="e">
        <f>SUMIFS(#REF!,#REF!,'DFC Q2'!C24)</f>
        <v>#REF!</v>
      </c>
    </row>
    <row r="25" spans="2:4" x14ac:dyDescent="0.25">
      <c r="B25" s="37" t="s">
        <v>540</v>
      </c>
      <c r="C25" s="14" t="e">
        <f>SUMIFS(#REF!,#REF!,'DFC Q2'!B25)</f>
        <v>#REF!</v>
      </c>
      <c r="D25" s="14" t="e">
        <f>SUMIFS(#REF!,#REF!,'DFC Q2'!C25)</f>
        <v>#REF!</v>
      </c>
    </row>
    <row r="26" spans="2:4" x14ac:dyDescent="0.25">
      <c r="B26" s="37" t="s">
        <v>564</v>
      </c>
      <c r="C26" s="14" t="e">
        <f>SUMIFS(#REF!,#REF!,'DFC Q2'!B26)</f>
        <v>#REF!</v>
      </c>
      <c r="D26" s="14" t="e">
        <f>SUMIFS(#REF!,#REF!,'DFC Q2'!C26)</f>
        <v>#REF!</v>
      </c>
    </row>
    <row r="27" spans="2:4" x14ac:dyDescent="0.25">
      <c r="B27" s="37" t="s">
        <v>541</v>
      </c>
      <c r="C27" s="14" t="e">
        <f>SUMIFS(#REF!,#REF!,'DFC Q2'!B27)</f>
        <v>#REF!</v>
      </c>
      <c r="D27" s="14" t="e">
        <f>SUMIFS(#REF!,#REF!,'DFC Q2'!C27)</f>
        <v>#REF!</v>
      </c>
    </row>
    <row r="28" spans="2:4" x14ac:dyDescent="0.25">
      <c r="B28" s="37" t="s">
        <v>542</v>
      </c>
      <c r="C28" s="14" t="e">
        <f>SUMIFS(#REF!,#REF!,'DFC Q2'!B28)</f>
        <v>#REF!</v>
      </c>
      <c r="D28" s="14" t="e">
        <f>SUMIFS(#REF!,#REF!,'DFC Q2'!C28)</f>
        <v>#REF!</v>
      </c>
    </row>
    <row r="29" spans="2:4" x14ac:dyDescent="0.25">
      <c r="B29" s="37" t="s">
        <v>543</v>
      </c>
      <c r="C29" s="14" t="e">
        <f>SUMIFS(#REF!,#REF!,'DFC Q2'!B29)</f>
        <v>#REF!</v>
      </c>
      <c r="D29" s="14" t="e">
        <f>SUMIFS(#REF!,#REF!,'DFC Q2'!C29)</f>
        <v>#REF!</v>
      </c>
    </row>
    <row r="30" spans="2:4" x14ac:dyDescent="0.25">
      <c r="B30" s="37" t="s">
        <v>544</v>
      </c>
      <c r="C30" s="14" t="e">
        <f>SUMIFS(#REF!,#REF!,'DFC Q2'!B30)</f>
        <v>#REF!</v>
      </c>
      <c r="D30" s="14" t="e">
        <f>SUMIFS(#REF!,#REF!,'DFC Q2'!C30)</f>
        <v>#REF!</v>
      </c>
    </row>
    <row r="31" spans="2:4" x14ac:dyDescent="0.25">
      <c r="B31" s="37" t="s">
        <v>545</v>
      </c>
      <c r="C31" s="14" t="e">
        <f>SUMIFS(#REF!,#REF!,'DFC Q2'!B31)</f>
        <v>#REF!</v>
      </c>
      <c r="D31" s="14" t="e">
        <f>SUMIFS(#REF!,#REF!,'DFC Q2'!C31)</f>
        <v>#REF!</v>
      </c>
    </row>
    <row r="32" spans="2:4" x14ac:dyDescent="0.25">
      <c r="B32" s="37" t="s">
        <v>546</v>
      </c>
      <c r="C32" s="14" t="e">
        <f>SUMIFS(#REF!,#REF!,'DFC Q2'!B32)</f>
        <v>#REF!</v>
      </c>
      <c r="D32" s="14" t="e">
        <f>SUMIFS(#REF!,#REF!,'DFC Q2'!C32)</f>
        <v>#REF!</v>
      </c>
    </row>
    <row r="33" spans="2:4" x14ac:dyDescent="0.25">
      <c r="B33" s="37" t="s">
        <v>547</v>
      </c>
      <c r="C33" s="14" t="e">
        <f>SUMIFS(#REF!,#REF!,'DFC Q2'!B33)</f>
        <v>#REF!</v>
      </c>
      <c r="D33" s="14" t="e">
        <f>SUMIFS(#REF!,#REF!,'DFC Q2'!C33)</f>
        <v>#REF!</v>
      </c>
    </row>
    <row r="34" spans="2:4" x14ac:dyDescent="0.25">
      <c r="B34" s="37" t="s">
        <v>548</v>
      </c>
      <c r="C34" s="14" t="e">
        <f>SUMIFS(#REF!,#REF!,'DFC Q2'!B34)</f>
        <v>#REF!</v>
      </c>
      <c r="D34" s="14" t="e">
        <f>SUMIFS(#REF!,#REF!,'DFC Q2'!C34)</f>
        <v>#REF!</v>
      </c>
    </row>
    <row r="35" spans="2:4" x14ac:dyDescent="0.25">
      <c r="B35" s="37" t="s">
        <v>565</v>
      </c>
      <c r="C35" s="14" t="e">
        <f>SUMIFS(#REF!,#REF!,'DFC Q2'!B35)</f>
        <v>#REF!</v>
      </c>
      <c r="D35" s="14" t="e">
        <f>SUMIFS(#REF!,#REF!,'DFC Q2'!C35)</f>
        <v>#REF!</v>
      </c>
    </row>
    <row r="36" spans="2:4" x14ac:dyDescent="0.25">
      <c r="B36" s="37" t="s">
        <v>549</v>
      </c>
      <c r="C36" s="14" t="e">
        <f>SUMIFS(#REF!,#REF!,'DFC Q2'!B36)</f>
        <v>#REF!</v>
      </c>
      <c r="D36" s="14" t="e">
        <f>SUMIFS(#REF!,#REF!,'DFC Q2'!C36)</f>
        <v>#REF!</v>
      </c>
    </row>
    <row r="37" spans="2:4" x14ac:dyDescent="0.25">
      <c r="B37" s="37" t="s">
        <v>550</v>
      </c>
      <c r="C37" s="14" t="e">
        <f>SUMIFS(#REF!,#REF!,'DFC Q2'!B37)</f>
        <v>#REF!</v>
      </c>
      <c r="D37" s="14" t="e">
        <f>SUMIFS(#REF!,#REF!,'DFC Q2'!C37)</f>
        <v>#REF!</v>
      </c>
    </row>
    <row r="38" spans="2:4" x14ac:dyDescent="0.25">
      <c r="B38" s="37" t="s">
        <v>551</v>
      </c>
      <c r="C38" s="14" t="e">
        <f>SUMIFS(#REF!,#REF!,'DFC Q2'!B38)</f>
        <v>#REF!</v>
      </c>
      <c r="D38" s="14" t="e">
        <f>SUMIFS(#REF!,#REF!,'DFC Q2'!C38)</f>
        <v>#REF!</v>
      </c>
    </row>
    <row r="39" spans="2:4" x14ac:dyDescent="0.25">
      <c r="B39" s="36" t="s">
        <v>552</v>
      </c>
      <c r="C39" s="15" t="e">
        <f>SUM(C11:C38)</f>
        <v>#REF!</v>
      </c>
      <c r="D39" s="15" t="e">
        <f>SUM(D11:D38)</f>
        <v>#REF!</v>
      </c>
    </row>
    <row r="40" spans="2:4" x14ac:dyDescent="0.25">
      <c r="B40" s="55" t="str">
        <f ca="1">paramFonte</f>
        <v>Fonte: MS Excel; Órgão emissor: Secretaria da Fazenda / Setor de Contabilidade; Data de emissão: 14/02/2025, às 11:07</v>
      </c>
      <c r="C40" s="55"/>
      <c r="D40" s="55"/>
    </row>
    <row r="44" spans="2:4" x14ac:dyDescent="0.25">
      <c r="B44" s="3" t="str">
        <f>UPPER(assContabilistaNome)</f>
        <v>EVERTON DA ROSA</v>
      </c>
      <c r="C44" s="3" t="str">
        <f>UPPER(assGestorNome)</f>
        <v>EDUARDO MAAHS MARASCA</v>
      </c>
    </row>
    <row r="45" spans="2:4" x14ac:dyDescent="0.25">
      <c r="B45" s="3" t="str">
        <f>assContabilistaCargo</f>
        <v>Contador CRC nº RS-076595/O-3</v>
      </c>
      <c r="C45" s="3" t="str">
        <f>assGestorCargo</f>
        <v>Prefeito Municipal</v>
      </c>
    </row>
    <row r="46" spans="2:4" x14ac:dyDescent="0.25">
      <c r="B46" s="3" t="str">
        <f>"CPF nº "&amp;assContabilistaCPF</f>
        <v>CPF nº 962.670.200-10</v>
      </c>
      <c r="C46" s="3" t="str">
        <f>"CPF nº "&amp;assGestorCPF</f>
        <v>CPF nº 025.683.290-09</v>
      </c>
    </row>
  </sheetData>
  <mergeCells count="1">
    <mergeCell ref="B40:D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6B-B1BE-42BB-8458-B2C26C305D10}">
  <sheetPr>
    <tabColor theme="9"/>
    <pageSetUpPr fitToPage="1"/>
  </sheetPr>
  <dimension ref="B2:D21"/>
  <sheetViews>
    <sheetView workbookViewId="0">
      <selection activeCell="D11" sqref="D11:D14"/>
    </sheetView>
  </sheetViews>
  <sheetFormatPr defaultRowHeight="15.75" x14ac:dyDescent="0.25"/>
  <cols>
    <col min="1" max="1" width="9.140625" style="3"/>
    <col min="2" max="2" width="75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510</v>
      </c>
    </row>
    <row r="7" spans="2:4" x14ac:dyDescent="0.25">
      <c r="B7" s="2" t="s">
        <v>554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555</v>
      </c>
      <c r="C10" s="12" t="s">
        <v>18</v>
      </c>
      <c r="D10" s="12" t="s">
        <v>19</v>
      </c>
    </row>
    <row r="11" spans="2:4" x14ac:dyDescent="0.25">
      <c r="B11" s="37" t="s">
        <v>556</v>
      </c>
      <c r="C11" s="14" t="e">
        <f>SUMIFS(#REF!,#REF!,'DFC Q3'!B11)</f>
        <v>#REF!</v>
      </c>
      <c r="D11" s="14" t="e">
        <f>SUMIFS(#REF!,#REF!,'DFC Q3'!C11)</f>
        <v>#REF!</v>
      </c>
    </row>
    <row r="12" spans="2:4" x14ac:dyDescent="0.25">
      <c r="B12" s="37" t="s">
        <v>557</v>
      </c>
      <c r="C12" s="14" t="e">
        <f>SUMIFS(#REF!,#REF!,'DFC Q3'!B12)</f>
        <v>#REF!</v>
      </c>
      <c r="D12" s="14" t="e">
        <f>SUMIFS(#REF!,#REF!,'DFC Q3'!C12)</f>
        <v>#REF!</v>
      </c>
    </row>
    <row r="13" spans="2:4" x14ac:dyDescent="0.25">
      <c r="B13" s="37" t="s">
        <v>558</v>
      </c>
      <c r="C13" s="14" t="e">
        <f>SUMIFS(#REF!,#REF!,'DFC Q3'!B13)</f>
        <v>#REF!</v>
      </c>
      <c r="D13" s="14" t="e">
        <f>SUMIFS(#REF!,#REF!,'DFC Q3'!C13)</f>
        <v>#REF!</v>
      </c>
    </row>
    <row r="14" spans="2:4" x14ac:dyDescent="0.25">
      <c r="B14" s="36" t="s">
        <v>559</v>
      </c>
      <c r="C14" s="15" t="e">
        <f>SUM(C11:C13)</f>
        <v>#REF!</v>
      </c>
      <c r="D14" s="15" t="e">
        <f>SUM(D11:D13)</f>
        <v>#REF!</v>
      </c>
    </row>
    <row r="15" spans="2:4" x14ac:dyDescent="0.25">
      <c r="B15" s="55" t="str">
        <f ca="1">paramFonte</f>
        <v>Fonte: MS Excel; Órgão emissor: Secretaria da Fazenda / Setor de Contabilidade; Data de emissão: 14/02/2025, às 11:07</v>
      </c>
      <c r="C15" s="55"/>
      <c r="D15" s="55"/>
    </row>
    <row r="19" spans="2:3" x14ac:dyDescent="0.25">
      <c r="B19" s="3" t="str">
        <f>UPPER(assContabilistaNome)</f>
        <v>EVERTON DA ROSA</v>
      </c>
      <c r="C19" s="3" t="str">
        <f>UPPER(assGestorNome)</f>
        <v>EDUARDO MAAHS MARASCA</v>
      </c>
    </row>
    <row r="20" spans="2:3" x14ac:dyDescent="0.25">
      <c r="B20" s="3" t="str">
        <f>assContabilistaCargo</f>
        <v>Contador CRC nº RS-076595/O-3</v>
      </c>
      <c r="C20" s="3" t="str">
        <f>assGestorCargo</f>
        <v>Prefeito Municipal</v>
      </c>
    </row>
    <row r="21" spans="2:3" x14ac:dyDescent="0.25">
      <c r="B21" s="3" t="str">
        <f>"CPF nº "&amp;assContabilistaCPF</f>
        <v>CPF nº 962.670.200-10</v>
      </c>
      <c r="C21" s="3" t="str">
        <f>"CPF nº "&amp;assGestorCPF</f>
        <v>CPF nº 025.683.290-09</v>
      </c>
    </row>
  </sheetData>
  <mergeCells count="1">
    <mergeCell ref="B15:D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F76-DC74-4C14-9D75-7EB72B9B44D2}">
  <dimension ref="A1:E28"/>
  <sheetViews>
    <sheetView tabSelected="1" workbookViewId="0">
      <selection activeCell="C5" sqref="C5"/>
    </sheetView>
  </sheetViews>
  <sheetFormatPr defaultRowHeight="15" x14ac:dyDescent="0.25"/>
  <cols>
    <col min="1" max="1" width="38.5703125" bestFit="1" customWidth="1"/>
    <col min="2" max="5" width="14.28515625" bestFit="1" customWidth="1"/>
  </cols>
  <sheetData>
    <row r="1" spans="1:5" x14ac:dyDescent="0.25">
      <c r="A1" s="46" t="s">
        <v>566</v>
      </c>
      <c r="B1" s="46" t="s">
        <v>567</v>
      </c>
      <c r="C1" s="46" t="s">
        <v>568</v>
      </c>
      <c r="D1" s="46" t="s">
        <v>569</v>
      </c>
      <c r="E1" s="46" t="s">
        <v>570</v>
      </c>
    </row>
    <row r="2" spans="1:5" x14ac:dyDescent="0.25">
      <c r="A2" s="47" t="s">
        <v>571</v>
      </c>
      <c r="B2" s="48" t="e">
        <f>'BP Q0'!C30</f>
        <v>#REF!</v>
      </c>
      <c r="C2" s="48" t="e">
        <f>'BP Q0'!C65</f>
        <v>#REF!</v>
      </c>
      <c r="D2" s="48"/>
      <c r="E2" s="48" t="e">
        <f>ROUND(Conferência!$B2-Conferência!$C2+Conferência!$D2,2)</f>
        <v>#REF!</v>
      </c>
    </row>
    <row r="3" spans="1:5" x14ac:dyDescent="0.25">
      <c r="A3" t="s">
        <v>572</v>
      </c>
      <c r="B3" s="49" t="e">
        <f>'BP Q0'!D14+'BP Q0'!D16</f>
        <v>#REF!</v>
      </c>
      <c r="C3" s="49" t="e">
        <f>'BF Q0A'!C49+'BF Q0A'!C50</f>
        <v>#REF!</v>
      </c>
      <c r="D3" s="49"/>
      <c r="E3" s="49" t="e">
        <f>ROUND(Conferência!$B3-Conferência!$C3+Conferência!$D3,2)</f>
        <v>#REF!</v>
      </c>
    </row>
    <row r="4" spans="1:5" x14ac:dyDescent="0.25">
      <c r="A4" s="44" t="s">
        <v>573</v>
      </c>
      <c r="B4" s="50" t="e">
        <f>'BP Q0'!C14+'BP Q0'!C16</f>
        <v>#REF!</v>
      </c>
      <c r="C4" s="50" t="e">
        <f>'BF Q0B'!C49+'BF Q0B'!C50</f>
        <v>#REF!</v>
      </c>
      <c r="D4" s="50"/>
      <c r="E4" s="50" t="e">
        <f>ROUND(Conferência!$B4-Conferência!$C4+Conferência!$D4,2)</f>
        <v>#REF!</v>
      </c>
    </row>
    <row r="5" spans="1:5" x14ac:dyDescent="0.25">
      <c r="A5" t="s">
        <v>574</v>
      </c>
      <c r="B5" s="49" t="e">
        <f>'BP Q0'!C61</f>
        <v>#REF!</v>
      </c>
      <c r="C5" s="49" t="e">
        <f>'BP Q0'!D61+'DVP Q0'!C35</f>
        <v>#REF!</v>
      </c>
      <c r="D5" s="49"/>
      <c r="E5" s="49" t="e">
        <f>ROUND(Conferência!$B5-Conferência!$C5+Conferência!$D5,2)</f>
        <v>#REF!</v>
      </c>
    </row>
    <row r="6" spans="1:5" x14ac:dyDescent="0.25">
      <c r="A6" s="44" t="s">
        <v>575</v>
      </c>
      <c r="B6" s="50" t="e">
        <f>'BP Q1'!C12-'BP Q1'!C17</f>
        <v>#REF!</v>
      </c>
      <c r="C6" s="50" t="e">
        <f>'BP Q3'!D97</f>
        <v>#REF!</v>
      </c>
      <c r="D6" s="50"/>
      <c r="E6" s="50" t="e">
        <f>ROUND(Conferência!$B6-Conferência!$C6+Conferência!$D6,2)</f>
        <v>#REF!</v>
      </c>
    </row>
    <row r="7" spans="1:5" x14ac:dyDescent="0.25">
      <c r="A7" t="s">
        <v>576</v>
      </c>
      <c r="B7" s="49" t="e">
        <f>'BP Q0'!C25</f>
        <v>#REF!</v>
      </c>
      <c r="C7" s="49" t="e">
        <f>'BP Q4'!E33</f>
        <v>#REF!</v>
      </c>
      <c r="D7" s="49"/>
      <c r="E7" s="49" t="e">
        <f>ROUND(Conferência!$B7-Conferência!$C7+Conferência!$D7,2)</f>
        <v>#REF!</v>
      </c>
    </row>
    <row r="8" spans="1:5" x14ac:dyDescent="0.25">
      <c r="A8" s="44" t="s">
        <v>577</v>
      </c>
      <c r="B8" s="50" t="e">
        <f>'DVP Q0'!C35</f>
        <v>#REF!</v>
      </c>
      <c r="C8" s="50" t="e">
        <f>'BP Q0'!C61-'BP Q0'!D61</f>
        <v>#REF!</v>
      </c>
      <c r="D8" s="50"/>
      <c r="E8" s="50" t="e">
        <f>ROUND(Conferência!$B8-Conferência!$C8+Conferência!$D8,2)</f>
        <v>#REF!</v>
      </c>
    </row>
    <row r="9" spans="1:5" x14ac:dyDescent="0.25">
      <c r="A9" t="s">
        <v>578</v>
      </c>
      <c r="B9" s="49" t="e">
        <f>'DVP Q0'!C20</f>
        <v>#REF!</v>
      </c>
      <c r="C9" s="49" t="e">
        <f>'DVP Q1'!C77</f>
        <v>#REF!</v>
      </c>
      <c r="D9" s="49"/>
      <c r="E9" s="49" t="e">
        <f>ROUND(Conferência!$B9-Conferência!$C9+Conferência!$D9,2)</f>
        <v>#REF!</v>
      </c>
    </row>
    <row r="10" spans="1:5" x14ac:dyDescent="0.25">
      <c r="A10" s="44" t="s">
        <v>578</v>
      </c>
      <c r="B10" s="50" t="e">
        <f>'DVP Q0'!C33</f>
        <v>#REF!</v>
      </c>
      <c r="C10" s="50" t="e">
        <f>'DVP Q2'!C94</f>
        <v>#REF!</v>
      </c>
      <c r="D10" s="50"/>
      <c r="E10" s="50" t="e">
        <f>ROUND(Conferência!$B10-Conferência!$C10+Conferência!$D10,2)</f>
        <v>#REF!</v>
      </c>
    </row>
    <row r="11" spans="1:5" x14ac:dyDescent="0.25">
      <c r="A11" t="s">
        <v>579</v>
      </c>
      <c r="B11" s="49">
        <f>'BF Q0A'!C27</f>
        <v>0</v>
      </c>
      <c r="C11" s="49" t="e">
        <f>'BO Q0A'!E29</f>
        <v>#REF!</v>
      </c>
      <c r="D11" s="49"/>
      <c r="E11" s="49" t="e">
        <f>ROUND(Conferência!$B11-Conferência!$C11+Conferência!$D11,2)</f>
        <v>#REF!</v>
      </c>
    </row>
    <row r="12" spans="1:5" x14ac:dyDescent="0.25">
      <c r="A12" s="44" t="s">
        <v>580</v>
      </c>
      <c r="B12" s="50" t="e">
        <f>'BF Q0B'!C27</f>
        <v>#REF!</v>
      </c>
      <c r="C12" s="50" t="e">
        <f>'BO Q0B'!E24</f>
        <v>#REF!</v>
      </c>
      <c r="D12" s="50"/>
      <c r="E12" s="50" t="e">
        <f>ROUND(Conferência!$B12-Conferência!$C12+Conferência!$D12,2)</f>
        <v>#REF!</v>
      </c>
    </row>
    <row r="13" spans="1:5" x14ac:dyDescent="0.25">
      <c r="A13" t="s">
        <v>581</v>
      </c>
      <c r="B13" s="49" t="e">
        <f>'BF Q0A'!C54</f>
        <v>#REF!</v>
      </c>
      <c r="C13" s="49" t="e">
        <f>'BF Q0B'!C54</f>
        <v>#REF!</v>
      </c>
      <c r="D13" s="49"/>
      <c r="E13" s="49" t="e">
        <f>ROUND(Conferência!$B13-Conferência!$C13+Conferência!$D13,2)</f>
        <v>#REF!</v>
      </c>
    </row>
    <row r="14" spans="1:5" x14ac:dyDescent="0.25">
      <c r="A14" s="44" t="s">
        <v>582</v>
      </c>
      <c r="B14" s="50" t="e">
        <f>'BF Q0B'!C42</f>
        <v>#REF!</v>
      </c>
      <c r="C14" s="50" t="e">
        <f>'BO Q1'!F23</f>
        <v>#REF!</v>
      </c>
      <c r="D14" s="50"/>
      <c r="E14" s="50" t="e">
        <f>ROUND(Conferência!$B14-Conferência!$C14+Conferência!$D14,2)</f>
        <v>#REF!</v>
      </c>
    </row>
    <row r="15" spans="1:5" x14ac:dyDescent="0.25">
      <c r="A15" t="s">
        <v>583</v>
      </c>
      <c r="B15" s="49" t="e">
        <f>'BF Q0B'!C43</f>
        <v>#REF!</v>
      </c>
      <c r="C15" s="49" t="e">
        <f>'BO Q2'!E23</f>
        <v>#REF!</v>
      </c>
      <c r="D15" s="49"/>
      <c r="E15" s="49" t="e">
        <f>ROUND(Conferência!$B15-Conferência!$C15+Conferência!$D15,2)</f>
        <v>#REF!</v>
      </c>
    </row>
    <row r="16" spans="1:5" x14ac:dyDescent="0.25">
      <c r="A16" s="44" t="s">
        <v>584</v>
      </c>
      <c r="B16" s="50" t="e">
        <f>'BF Q0A'!C42</f>
        <v>#REF!</v>
      </c>
      <c r="C16" s="50" t="e">
        <f>'BO Q0B'!E24-'BO Q0B'!F24</f>
        <v>#REF!</v>
      </c>
      <c r="D16" s="50"/>
      <c r="E16" s="50" t="e">
        <f>ROUND(Conferência!$B16-Conferência!$C16+Conferência!$D16,2)</f>
        <v>#REF!</v>
      </c>
    </row>
    <row r="17" spans="1:5" x14ac:dyDescent="0.25">
      <c r="A17" t="s">
        <v>585</v>
      </c>
      <c r="B17" s="49" t="e">
        <f>'BF Q0A'!C43</f>
        <v>#REF!</v>
      </c>
      <c r="C17" s="49" t="e">
        <f>'BO Q0B'!F24-'BO Q0B'!G24</f>
        <v>#REF!</v>
      </c>
      <c r="D17" s="49"/>
      <c r="E17" s="49" t="e">
        <f>ROUND(Conferência!$B17-Conferência!$C17+Conferência!$D17,2)</f>
        <v>#REF!</v>
      </c>
    </row>
    <row r="18" spans="1:5" x14ac:dyDescent="0.25">
      <c r="A18" s="44" t="s">
        <v>586</v>
      </c>
      <c r="B18" s="50" t="e">
        <f>ROUND('DFC Q0'!C52+'DFC Q0'!C27+'DFC Q0'!C38+'DFC Q0'!C48,2)</f>
        <v>#REF!</v>
      </c>
      <c r="C18" s="50" t="e">
        <f>'DFC Q0'!C53</f>
        <v>#REF!</v>
      </c>
      <c r="D18" s="50"/>
      <c r="E18" s="50" t="e">
        <f>ROUND(Conferência!$B18-Conferência!$C18+Conferência!$D18,2)</f>
        <v>#REF!</v>
      </c>
    </row>
    <row r="19" spans="1:5" x14ac:dyDescent="0.25">
      <c r="A19" t="s">
        <v>587</v>
      </c>
      <c r="B19" s="49" t="e">
        <f>'DFC Q0'!C52</f>
        <v>#REF!</v>
      </c>
      <c r="C19" s="49" t="e">
        <f>'DFC Q0'!D53</f>
        <v>#REF!</v>
      </c>
      <c r="D19" s="49"/>
      <c r="E19" s="49" t="e">
        <f>ROUND(Conferência!$B19-Conferência!$C19+Conferência!$D19,2)</f>
        <v>#REF!</v>
      </c>
    </row>
    <row r="20" spans="1:5" x14ac:dyDescent="0.25">
      <c r="A20" s="44" t="s">
        <v>589</v>
      </c>
      <c r="B20" s="50" t="e">
        <f>'DFC Q0'!C51</f>
        <v>#REF!</v>
      </c>
      <c r="C20" s="50" t="e">
        <f>'DFC Q0'!C53-'DFC Q0'!C52</f>
        <v>#REF!</v>
      </c>
      <c r="D20" s="50"/>
      <c r="E20" s="50" t="e">
        <f>ROUND(Conferência!$B20-Conferência!$C20+Conferência!$D20,2)</f>
        <v>#REF!</v>
      </c>
    </row>
    <row r="21" spans="1:5" x14ac:dyDescent="0.25">
      <c r="A21" t="s">
        <v>592</v>
      </c>
      <c r="B21" s="49" t="e">
        <f>'BP Q0'!C30</f>
        <v>#REF!</v>
      </c>
      <c r="C21" s="49" t="e">
        <f>'BP Q1'!C14</f>
        <v>#REF!</v>
      </c>
      <c r="D21" s="49"/>
      <c r="E21" s="49" t="e">
        <f>ROUND(Conferência!$B21-Conferência!$C21+Conferência!$D21,2)</f>
        <v>#REF!</v>
      </c>
    </row>
    <row r="22" spans="1:5" x14ac:dyDescent="0.25">
      <c r="A22" s="44" t="s">
        <v>593</v>
      </c>
      <c r="B22" s="50" t="e">
        <f>'BP Q0'!C42+'BP Q0'!C52</f>
        <v>#REF!</v>
      </c>
      <c r="C22" s="50" t="e">
        <f>'BP Q1'!C19-('BF Q0A'!C42+'BO Q1'!H23)</f>
        <v>#REF!</v>
      </c>
      <c r="D22" s="50"/>
      <c r="E22" s="50" t="e">
        <f>ROUND(Conferência!$B22-Conferência!$C22+Conferência!$D22,2)</f>
        <v>#REF!</v>
      </c>
    </row>
    <row r="23" spans="1:5" x14ac:dyDescent="0.25">
      <c r="B23" s="49"/>
      <c r="C23" s="49"/>
      <c r="D23" s="49"/>
      <c r="E23" s="49">
        <f>ROUND(Conferência!$B23-Conferência!$C23+Conferência!$D23,2)</f>
        <v>0</v>
      </c>
    </row>
    <row r="24" spans="1:5" x14ac:dyDescent="0.25">
      <c r="A24" s="44"/>
      <c r="B24" s="50"/>
      <c r="C24" s="50"/>
      <c r="D24" s="50"/>
      <c r="E24" s="50">
        <f>ROUND(Conferência!$B24-Conferência!$C24+Conferência!$D24,2)</f>
        <v>0</v>
      </c>
    </row>
    <row r="25" spans="1:5" x14ac:dyDescent="0.25">
      <c r="B25" s="49"/>
      <c r="C25" s="49"/>
      <c r="D25" s="49"/>
      <c r="E25" s="49">
        <f>ROUND(Conferência!$B25-Conferência!$C25+Conferência!$D25,2)</f>
        <v>0</v>
      </c>
    </row>
    <row r="26" spans="1:5" x14ac:dyDescent="0.25">
      <c r="A26" s="44"/>
      <c r="B26" s="50"/>
      <c r="C26" s="50"/>
      <c r="D26" s="50"/>
      <c r="E26" s="50">
        <f>ROUND(Conferência!$B26-Conferência!$C26+Conferência!$D26,2)</f>
        <v>0</v>
      </c>
    </row>
    <row r="27" spans="1:5" x14ac:dyDescent="0.25">
      <c r="B27" s="49"/>
      <c r="C27" s="49"/>
      <c r="D27" s="49"/>
      <c r="E27" s="49">
        <f>ROUND(Conferência!$B27-Conferência!$C27+Conferência!$D27,2)</f>
        <v>0</v>
      </c>
    </row>
    <row r="28" spans="1:5" x14ac:dyDescent="0.25">
      <c r="A28" s="45"/>
      <c r="B28" s="51"/>
      <c r="C28" s="51"/>
      <c r="D28" s="51"/>
      <c r="E28" s="51">
        <f>ROUND(Conferência!$B28-Conferência!$C28+Conferência!$D28,2)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87E-D7E7-4B3B-B8DD-7CDFDB5406B1}">
  <dimension ref="A1:G18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15.85546875" customWidth="1"/>
    <col min="3" max="3" width="14" customWidth="1"/>
  </cols>
  <sheetData>
    <row r="1" spans="1:7" x14ac:dyDescent="0.25">
      <c r="A1" t="s">
        <v>598</v>
      </c>
      <c r="E1" t="s">
        <v>599</v>
      </c>
    </row>
    <row r="2" spans="1:7" x14ac:dyDescent="0.25">
      <c r="A2" t="s">
        <v>595</v>
      </c>
      <c r="B2" t="s">
        <v>596</v>
      </c>
      <c r="C2" t="s">
        <v>597</v>
      </c>
      <c r="E2" t="s">
        <v>595</v>
      </c>
      <c r="F2" t="s">
        <v>596</v>
      </c>
      <c r="G2" t="s">
        <v>597</v>
      </c>
    </row>
    <row r="3" spans="1:7" x14ac:dyDescent="0.25">
      <c r="B3" s="49"/>
      <c r="C3" s="49"/>
      <c r="F3" s="49"/>
      <c r="G3" s="49"/>
    </row>
    <row r="4" spans="1:7" x14ac:dyDescent="0.25">
      <c r="B4" s="49"/>
      <c r="C4" s="49"/>
      <c r="F4" s="49"/>
      <c r="G4" s="49"/>
    </row>
    <row r="5" spans="1:7" x14ac:dyDescent="0.25">
      <c r="B5" s="49"/>
      <c r="C5" s="49"/>
      <c r="F5" s="49"/>
      <c r="G5" s="49"/>
    </row>
    <row r="6" spans="1:7" x14ac:dyDescent="0.25">
      <c r="B6" s="49"/>
      <c r="C6" s="49"/>
      <c r="F6" s="49"/>
      <c r="G6" s="49"/>
    </row>
    <row r="7" spans="1:7" x14ac:dyDescent="0.25">
      <c r="B7" s="49"/>
      <c r="C7" s="49"/>
      <c r="F7" s="49"/>
      <c r="G7" s="49"/>
    </row>
    <row r="8" spans="1:7" x14ac:dyDescent="0.25">
      <c r="B8" s="49"/>
      <c r="C8" s="49"/>
      <c r="F8" s="49"/>
      <c r="G8" s="49"/>
    </row>
    <row r="9" spans="1:7" x14ac:dyDescent="0.25">
      <c r="B9" s="49"/>
      <c r="C9" s="49"/>
      <c r="F9" s="49"/>
      <c r="G9" s="49"/>
    </row>
    <row r="10" spans="1:7" x14ac:dyDescent="0.25">
      <c r="B10" s="49"/>
      <c r="C10" s="49"/>
      <c r="F10" s="49"/>
      <c r="G10" s="49"/>
    </row>
    <row r="11" spans="1:7" x14ac:dyDescent="0.25">
      <c r="B11" s="49"/>
      <c r="C11" s="49"/>
      <c r="F11" s="49"/>
      <c r="G11" s="49"/>
    </row>
    <row r="12" spans="1:7" x14ac:dyDescent="0.25">
      <c r="B12" s="49"/>
      <c r="C12" s="49"/>
      <c r="F12" s="49"/>
      <c r="G12" s="49"/>
    </row>
    <row r="13" spans="1:7" x14ac:dyDescent="0.25">
      <c r="B13" s="49"/>
      <c r="C13" s="49"/>
      <c r="F13" s="49"/>
      <c r="G13" s="49"/>
    </row>
    <row r="14" spans="1:7" x14ac:dyDescent="0.25">
      <c r="B14" s="49"/>
      <c r="C14" s="49"/>
      <c r="F14" s="49"/>
      <c r="G14" s="49"/>
    </row>
    <row r="15" spans="1:7" x14ac:dyDescent="0.25">
      <c r="B15" s="49"/>
      <c r="C15" s="49"/>
      <c r="F15" s="49"/>
      <c r="G15" s="49"/>
    </row>
    <row r="16" spans="1:7" x14ac:dyDescent="0.25">
      <c r="B16" s="49"/>
      <c r="C16" s="49"/>
      <c r="F16" s="49"/>
      <c r="G16" s="49"/>
    </row>
    <row r="17" spans="2:7" x14ac:dyDescent="0.25">
      <c r="B17" s="49"/>
      <c r="C17" s="49"/>
      <c r="F17" s="49"/>
      <c r="G17" s="49"/>
    </row>
    <row r="18" spans="2:7" x14ac:dyDescent="0.25">
      <c r="B18" s="49"/>
      <c r="C18" s="49"/>
      <c r="F18" s="49"/>
      <c r="G18" s="49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243-0DBA-4FD6-A8B6-703A1DD2882E}">
  <dimension ref="B1:L19"/>
  <sheetViews>
    <sheetView workbookViewId="0">
      <selection sqref="A1:E1048576"/>
    </sheetView>
  </sheetViews>
  <sheetFormatPr defaultRowHeight="15" x14ac:dyDescent="0.25"/>
  <sheetData>
    <row r="1" spans="2:12" x14ac:dyDescent="0.25">
      <c r="B1" t="s">
        <v>600</v>
      </c>
      <c r="E1" t="s">
        <v>600</v>
      </c>
      <c r="H1" t="s">
        <v>600</v>
      </c>
      <c r="K1" t="s">
        <v>600</v>
      </c>
    </row>
    <row r="2" spans="2:12" x14ac:dyDescent="0.25">
      <c r="B2" t="s">
        <v>598</v>
      </c>
      <c r="C2" t="s">
        <v>601</v>
      </c>
      <c r="E2" t="s">
        <v>599</v>
      </c>
      <c r="F2" t="s">
        <v>601</v>
      </c>
      <c r="H2" t="s">
        <v>598</v>
      </c>
      <c r="I2" t="s">
        <v>602</v>
      </c>
      <c r="K2" t="s">
        <v>599</v>
      </c>
      <c r="L2" t="s">
        <v>602</v>
      </c>
    </row>
    <row r="3" spans="2:12" x14ac:dyDescent="0.25">
      <c r="B3" t="s">
        <v>595</v>
      </c>
      <c r="C3" t="s">
        <v>1</v>
      </c>
      <c r="E3" t="s">
        <v>595</v>
      </c>
      <c r="F3" t="s">
        <v>1</v>
      </c>
      <c r="H3" t="s">
        <v>595</v>
      </c>
      <c r="I3" t="s">
        <v>1</v>
      </c>
      <c r="K3" t="s">
        <v>595</v>
      </c>
      <c r="L3" t="s">
        <v>1</v>
      </c>
    </row>
    <row r="4" spans="2:12" x14ac:dyDescent="0.25">
      <c r="C4" s="49"/>
      <c r="F4" s="49"/>
      <c r="I4" s="49"/>
      <c r="L4" s="49"/>
    </row>
    <row r="5" spans="2:12" x14ac:dyDescent="0.25">
      <c r="C5" s="49"/>
      <c r="F5" s="49"/>
      <c r="I5" s="49"/>
      <c r="L5" s="49"/>
    </row>
    <row r="6" spans="2:12" x14ac:dyDescent="0.25">
      <c r="C6" s="49"/>
      <c r="F6" s="49"/>
      <c r="I6" s="49"/>
      <c r="L6" s="49"/>
    </row>
    <row r="7" spans="2:12" x14ac:dyDescent="0.25">
      <c r="C7" s="49"/>
      <c r="F7" s="49"/>
      <c r="I7" s="49"/>
      <c r="L7" s="49"/>
    </row>
    <row r="8" spans="2:12" x14ac:dyDescent="0.25">
      <c r="C8" s="49"/>
      <c r="F8" s="49"/>
      <c r="I8" s="49"/>
      <c r="L8" s="49"/>
    </row>
    <row r="9" spans="2:12" x14ac:dyDescent="0.25">
      <c r="C9" s="49"/>
      <c r="F9" s="49"/>
      <c r="I9" s="49"/>
      <c r="L9" s="49"/>
    </row>
    <row r="10" spans="2:12" x14ac:dyDescent="0.25">
      <c r="C10" s="49"/>
      <c r="F10" s="49"/>
      <c r="I10" s="49"/>
      <c r="L10" s="49"/>
    </row>
    <row r="11" spans="2:12" x14ac:dyDescent="0.25">
      <c r="C11" s="49"/>
      <c r="F11" s="49"/>
      <c r="I11" s="49"/>
      <c r="L11" s="49"/>
    </row>
    <row r="12" spans="2:12" x14ac:dyDescent="0.25">
      <c r="C12" s="49"/>
      <c r="F12" s="49"/>
      <c r="I12" s="49"/>
      <c r="L12" s="49"/>
    </row>
    <row r="13" spans="2:12" x14ac:dyDescent="0.25">
      <c r="C13" s="49"/>
      <c r="F13" s="49"/>
      <c r="I13" s="49"/>
      <c r="L13" s="49"/>
    </row>
    <row r="14" spans="2:12" x14ac:dyDescent="0.25">
      <c r="C14" s="49"/>
      <c r="F14" s="49"/>
      <c r="I14" s="49"/>
      <c r="L14" s="49"/>
    </row>
    <row r="15" spans="2:12" x14ac:dyDescent="0.25">
      <c r="C15" s="49"/>
      <c r="F15" s="49"/>
      <c r="I15" s="49"/>
      <c r="L15" s="49"/>
    </row>
    <row r="16" spans="2:12" x14ac:dyDescent="0.25">
      <c r="C16" s="49"/>
      <c r="F16" s="49"/>
      <c r="I16" s="49"/>
      <c r="L16" s="49"/>
    </row>
    <row r="17" spans="3:12" x14ac:dyDescent="0.25">
      <c r="C17" s="49"/>
      <c r="F17" s="49"/>
      <c r="I17" s="49"/>
      <c r="L17" s="49"/>
    </row>
    <row r="18" spans="3:12" x14ac:dyDescent="0.25">
      <c r="C18" s="49"/>
      <c r="F18" s="49"/>
      <c r="I18" s="49"/>
      <c r="L18" s="49"/>
    </row>
    <row r="19" spans="3:12" x14ac:dyDescent="0.25">
      <c r="C19" s="49"/>
      <c r="F19" s="49"/>
      <c r="I19" s="49"/>
      <c r="L19" s="49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65BC-A726-4E44-9C19-4B8C36196A02}">
  <sheetPr>
    <tabColor theme="9"/>
    <pageSetUpPr fitToPage="1"/>
  </sheetPr>
  <dimension ref="B2:D72"/>
  <sheetViews>
    <sheetView workbookViewId="0">
      <selection activeCell="C16" sqref="C1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17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20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7" t="s">
        <v>21</v>
      </c>
      <c r="C13" s="13"/>
      <c r="D13" s="13"/>
    </row>
    <row r="14" spans="2:4" x14ac:dyDescent="0.25">
      <c r="B14" s="8" t="s">
        <v>22</v>
      </c>
      <c r="C14" s="14" t="e">
        <f>SUMIFS(#REF!,#REF!,'BP Q0'!B14)</f>
        <v>#REF!</v>
      </c>
      <c r="D14" s="14" t="e">
        <f>SUMIFS(#REF!,#REF!,'BP Q0'!C14)</f>
        <v>#REF!</v>
      </c>
    </row>
    <row r="15" spans="2:4" x14ac:dyDescent="0.25">
      <c r="B15" s="8" t="s">
        <v>23</v>
      </c>
      <c r="C15" s="14" t="e">
        <f>SUMIFS(#REF!,#REF!,'BP Q0'!B15)</f>
        <v>#REF!</v>
      </c>
      <c r="D15" s="14" t="e">
        <f>SUMIFS(#REF!,#REF!,'BP Q0'!C15)</f>
        <v>#REF!</v>
      </c>
    </row>
    <row r="16" spans="2:4" x14ac:dyDescent="0.25">
      <c r="B16" s="8" t="s">
        <v>24</v>
      </c>
      <c r="C16" s="14" t="e">
        <f>SUMIFS(#REF!,#REF!,'BP Q0'!B16)</f>
        <v>#REF!</v>
      </c>
      <c r="D16" s="14" t="e">
        <f>SUMIFS(#REF!,#REF!,'BP Q0'!C16)</f>
        <v>#REF!</v>
      </c>
    </row>
    <row r="17" spans="2:4" x14ac:dyDescent="0.25">
      <c r="B17" s="8" t="s">
        <v>25</v>
      </c>
      <c r="C17" s="14" t="e">
        <f>SUMIFS(#REF!,#REF!,'BP Q0'!B17)</f>
        <v>#REF!</v>
      </c>
      <c r="D17" s="14" t="e">
        <f>SUMIFS(#REF!,#REF!,'BP Q0'!C17)</f>
        <v>#REF!</v>
      </c>
    </row>
    <row r="18" spans="2:4" x14ac:dyDescent="0.25">
      <c r="B18" s="8" t="s">
        <v>26</v>
      </c>
      <c r="C18" s="14" t="e">
        <f>SUMIFS(#REF!,#REF!,'BP Q0'!B18)</f>
        <v>#REF!</v>
      </c>
      <c r="D18" s="14" t="e">
        <f>SUMIFS(#REF!,#REF!,'BP Q0'!C18)</f>
        <v>#REF!</v>
      </c>
    </row>
    <row r="19" spans="2:4" x14ac:dyDescent="0.25">
      <c r="B19" s="8" t="s">
        <v>27</v>
      </c>
      <c r="C19" s="14" t="e">
        <f>SUMIFS(#REF!,#REF!,'BP Q0'!B19)</f>
        <v>#REF!</v>
      </c>
      <c r="D19" s="14" t="e">
        <f>SUMIFS(#REF!,#REF!,'BP Q0'!C19)</f>
        <v>#REF!</v>
      </c>
    </row>
    <row r="20" spans="2:4" x14ac:dyDescent="0.25">
      <c r="B20" s="17" t="s">
        <v>28</v>
      </c>
      <c r="C20" s="15" t="e">
        <f>SUM(C14:C19)</f>
        <v>#REF!</v>
      </c>
      <c r="D20" s="15" t="e">
        <f>SUM(D14:D19)</f>
        <v>#REF!</v>
      </c>
    </row>
    <row r="21" spans="2:4" x14ac:dyDescent="0.25">
      <c r="B21" s="10"/>
      <c r="C21" s="14"/>
      <c r="D21" s="14"/>
    </row>
    <row r="22" spans="2:4" x14ac:dyDescent="0.25">
      <c r="B22" s="7" t="s">
        <v>29</v>
      </c>
      <c r="C22" s="13"/>
      <c r="D22" s="13"/>
    </row>
    <row r="23" spans="2:4" x14ac:dyDescent="0.25">
      <c r="B23" s="8" t="s">
        <v>69</v>
      </c>
      <c r="C23" s="14" t="e">
        <f>SUMIFS(#REF!,#REF!,'BP Q0'!B23)</f>
        <v>#REF!</v>
      </c>
      <c r="D23" s="14" t="e">
        <f>SUMIFS(#REF!,#REF!,'BP Q0'!C23)</f>
        <v>#REF!</v>
      </c>
    </row>
    <row r="24" spans="2:4" x14ac:dyDescent="0.25">
      <c r="B24" s="8" t="s">
        <v>30</v>
      </c>
      <c r="C24" s="14" t="e">
        <f>SUMIFS(#REF!,#REF!,'BP Q0'!B24)</f>
        <v>#REF!</v>
      </c>
      <c r="D24" s="14" t="e">
        <f>SUMIFS(#REF!,#REF!,'BP Q0'!C24)</f>
        <v>#REF!</v>
      </c>
    </row>
    <row r="25" spans="2:4" x14ac:dyDescent="0.25">
      <c r="B25" s="8" t="s">
        <v>31</v>
      </c>
      <c r="C25" s="14" t="e">
        <f>SUMIFS(#REF!,#REF!,'BP Q0'!B25)</f>
        <v>#REF!</v>
      </c>
      <c r="D25" s="14" t="e">
        <f>SUMIFS(#REF!,#REF!,'BP Q0'!C25)</f>
        <v>#REF!</v>
      </c>
    </row>
    <row r="26" spans="2:4" x14ac:dyDescent="0.25">
      <c r="B26" s="8" t="s">
        <v>32</v>
      </c>
      <c r="C26" s="14" t="e">
        <f>SUMIFS(#REF!,#REF!,'BP Q0'!B26)</f>
        <v>#REF!</v>
      </c>
      <c r="D26" s="14" t="e">
        <f>SUMIFS(#REF!,#REF!,'BP Q0'!C26)</f>
        <v>#REF!</v>
      </c>
    </row>
    <row r="27" spans="2:4" x14ac:dyDescent="0.25">
      <c r="B27" s="8" t="s">
        <v>33</v>
      </c>
      <c r="C27" s="14" t="e">
        <f>SUMIFS(#REF!,#REF!,'BP Q0'!B27)</f>
        <v>#REF!</v>
      </c>
      <c r="D27" s="14" t="e">
        <f>SUMIFS(#REF!,#REF!,'BP Q0'!C27)</f>
        <v>#REF!</v>
      </c>
    </row>
    <row r="28" spans="2:4" x14ac:dyDescent="0.25">
      <c r="B28" s="17" t="s">
        <v>34</v>
      </c>
      <c r="C28" s="15" t="e">
        <f>SUM(C23:C27)</f>
        <v>#REF!</v>
      </c>
      <c r="D28" s="15" t="e">
        <f>SUM(D23:D27)</f>
        <v>#REF!</v>
      </c>
    </row>
    <row r="29" spans="2:4" x14ac:dyDescent="0.25">
      <c r="B29" s="6"/>
      <c r="C29" s="14"/>
      <c r="D29" s="14"/>
    </row>
    <row r="30" spans="2:4" x14ac:dyDescent="0.25">
      <c r="B30" s="11" t="s">
        <v>35</v>
      </c>
      <c r="C30" s="16" t="e">
        <f>C20+C28</f>
        <v>#REF!</v>
      </c>
      <c r="D30" s="16" t="e">
        <f>D20+D28</f>
        <v>#REF!</v>
      </c>
    </row>
    <row r="31" spans="2:4" x14ac:dyDescent="0.25">
      <c r="B31" s="6"/>
      <c r="C31" s="14"/>
      <c r="D31" s="14"/>
    </row>
    <row r="32" spans="2:4" x14ac:dyDescent="0.25">
      <c r="B32" s="5" t="s">
        <v>36</v>
      </c>
      <c r="C32" s="13"/>
      <c r="D32" s="13"/>
    </row>
    <row r="33" spans="2:4" x14ac:dyDescent="0.25">
      <c r="B33" s="6"/>
      <c r="C33" s="14"/>
      <c r="D33" s="14"/>
    </row>
    <row r="34" spans="2:4" x14ac:dyDescent="0.25">
      <c r="B34" s="7" t="s">
        <v>37</v>
      </c>
      <c r="C34" s="13"/>
      <c r="D34" s="13"/>
    </row>
    <row r="35" spans="2:4" x14ac:dyDescent="0.25">
      <c r="B35" s="8" t="s">
        <v>38</v>
      </c>
      <c r="C35" s="14" t="e">
        <f>SUMIFS(#REF!,#REF!,'BP Q0'!B35)</f>
        <v>#REF!</v>
      </c>
      <c r="D35" s="14" t="e">
        <f>SUMIFS(#REF!,#REF!,'BP Q0'!C35)</f>
        <v>#REF!</v>
      </c>
    </row>
    <row r="36" spans="2:4" x14ac:dyDescent="0.25">
      <c r="B36" s="8" t="s">
        <v>39</v>
      </c>
      <c r="C36" s="14" t="e">
        <f>SUMIFS(#REF!,#REF!,'BP Q0'!B36)</f>
        <v>#REF!</v>
      </c>
      <c r="D36" s="14" t="e">
        <f>SUMIFS(#REF!,#REF!,'BP Q0'!C36)</f>
        <v>#REF!</v>
      </c>
    </row>
    <row r="37" spans="2:4" x14ac:dyDescent="0.25">
      <c r="B37" s="8" t="s">
        <v>40</v>
      </c>
      <c r="C37" s="14" t="e">
        <f>SUMIFS(#REF!,#REF!,'BP Q0'!B37)</f>
        <v>#REF!</v>
      </c>
      <c r="D37" s="14" t="e">
        <f>SUMIFS(#REF!,#REF!,'BP Q0'!C37)</f>
        <v>#REF!</v>
      </c>
    </row>
    <row r="38" spans="2:4" x14ac:dyDescent="0.25">
      <c r="B38" s="8" t="s">
        <v>41</v>
      </c>
      <c r="C38" s="14" t="e">
        <f>SUMIFS(#REF!,#REF!,'BP Q0'!B38)</f>
        <v>#REF!</v>
      </c>
      <c r="D38" s="14" t="e">
        <f>SUMIFS(#REF!,#REF!,'BP Q0'!C38)</f>
        <v>#REF!</v>
      </c>
    </row>
    <row r="39" spans="2:4" x14ac:dyDescent="0.25">
      <c r="B39" s="8" t="s">
        <v>42</v>
      </c>
      <c r="C39" s="14" t="e">
        <f>SUMIFS(#REF!,#REF!,'BP Q0'!B39)</f>
        <v>#REF!</v>
      </c>
      <c r="D39" s="14" t="e">
        <f>SUMIFS(#REF!,#REF!,'BP Q0'!C39)</f>
        <v>#REF!</v>
      </c>
    </row>
    <row r="40" spans="2:4" x14ac:dyDescent="0.25">
      <c r="B40" s="8" t="s">
        <v>43</v>
      </c>
      <c r="C40" s="14" t="e">
        <f>SUMIFS(#REF!,#REF!,'BP Q0'!B40)</f>
        <v>#REF!</v>
      </c>
      <c r="D40" s="14" t="e">
        <f>SUMIFS(#REF!,#REF!,'BP Q0'!C40)</f>
        <v>#REF!</v>
      </c>
    </row>
    <row r="41" spans="2:4" x14ac:dyDescent="0.25">
      <c r="B41" s="8" t="s">
        <v>44</v>
      </c>
      <c r="C41" s="14" t="e">
        <f>SUMIFS(#REF!,#REF!,'BP Q0'!B41)</f>
        <v>#REF!</v>
      </c>
      <c r="D41" s="14" t="e">
        <f>SUMIFS(#REF!,#REF!,'BP Q0'!C41)</f>
        <v>#REF!</v>
      </c>
    </row>
    <row r="42" spans="2:4" x14ac:dyDescent="0.25">
      <c r="B42" s="17" t="s">
        <v>45</v>
      </c>
      <c r="C42" s="15" t="e">
        <f>SUM(C35:C41)</f>
        <v>#REF!</v>
      </c>
      <c r="D42" s="15" t="e">
        <f>SUM(D35:D41)</f>
        <v>#REF!</v>
      </c>
    </row>
    <row r="43" spans="2:4" x14ac:dyDescent="0.25">
      <c r="B43" s="10"/>
      <c r="C43" s="14"/>
      <c r="D43" s="14"/>
    </row>
    <row r="44" spans="2:4" x14ac:dyDescent="0.25">
      <c r="B44" s="7" t="s">
        <v>46</v>
      </c>
      <c r="C44" s="13"/>
      <c r="D44" s="13"/>
    </row>
    <row r="45" spans="2:4" x14ac:dyDescent="0.25">
      <c r="B45" s="8" t="s">
        <v>48</v>
      </c>
      <c r="C45" s="14" t="e">
        <f>SUMIFS(#REF!,#REF!,'BP Q0'!B45)</f>
        <v>#REF!</v>
      </c>
      <c r="D45" s="14" t="e">
        <f>SUMIFS(#REF!,#REF!,'BP Q0'!C45)</f>
        <v>#REF!</v>
      </c>
    </row>
    <row r="46" spans="2:4" x14ac:dyDescent="0.25">
      <c r="B46" s="8" t="s">
        <v>49</v>
      </c>
      <c r="C46" s="14" t="e">
        <f>SUMIFS(#REF!,#REF!,'BP Q0'!B46)</f>
        <v>#REF!</v>
      </c>
      <c r="D46" s="14" t="e">
        <f>SUMIFS(#REF!,#REF!,'BP Q0'!C46)</f>
        <v>#REF!</v>
      </c>
    </row>
    <row r="47" spans="2:4" x14ac:dyDescent="0.25">
      <c r="B47" s="8" t="s">
        <v>50</v>
      </c>
      <c r="C47" s="14" t="e">
        <f>SUMIFS(#REF!,#REF!,'BP Q0'!B47)</f>
        <v>#REF!</v>
      </c>
      <c r="D47" s="14" t="e">
        <f>SUMIFS(#REF!,#REF!,'BP Q0'!C47)</f>
        <v>#REF!</v>
      </c>
    </row>
    <row r="48" spans="2:4" x14ac:dyDescent="0.25">
      <c r="B48" s="8" t="s">
        <v>51</v>
      </c>
      <c r="C48" s="14" t="e">
        <f>SUMIFS(#REF!,#REF!,'BP Q0'!B48)</f>
        <v>#REF!</v>
      </c>
      <c r="D48" s="14" t="e">
        <f>SUMIFS(#REF!,#REF!,'BP Q0'!C48)</f>
        <v>#REF!</v>
      </c>
    </row>
    <row r="49" spans="2:4" x14ac:dyDescent="0.25">
      <c r="B49" s="8" t="s">
        <v>52</v>
      </c>
      <c r="C49" s="14" t="e">
        <f>SUMIFS(#REF!,#REF!,'BP Q0'!B49)</f>
        <v>#REF!</v>
      </c>
      <c r="D49" s="14" t="e">
        <f>SUMIFS(#REF!,#REF!,'BP Q0'!C49)</f>
        <v>#REF!</v>
      </c>
    </row>
    <row r="50" spans="2:4" x14ac:dyDescent="0.25">
      <c r="B50" s="8" t="s">
        <v>53</v>
      </c>
      <c r="C50" s="14" t="e">
        <f>SUMIFS(#REF!,#REF!,'BP Q0'!B50)</f>
        <v>#REF!</v>
      </c>
      <c r="D50" s="14" t="e">
        <f>SUMIFS(#REF!,#REF!,'BP Q0'!C50)</f>
        <v>#REF!</v>
      </c>
    </row>
    <row r="51" spans="2:4" x14ac:dyDescent="0.25">
      <c r="B51" s="8" t="s">
        <v>47</v>
      </c>
      <c r="C51" s="14" t="e">
        <f>SUMIFS(#REF!,#REF!,'BP Q0'!B51)</f>
        <v>#REF!</v>
      </c>
      <c r="D51" s="14" t="e">
        <f>SUMIFS(#REF!,#REF!,'BP Q0'!C51)</f>
        <v>#REF!</v>
      </c>
    </row>
    <row r="52" spans="2:4" x14ac:dyDescent="0.25">
      <c r="B52" s="17" t="s">
        <v>54</v>
      </c>
      <c r="C52" s="15" t="e">
        <f>SUM(C45:C51)</f>
        <v>#REF!</v>
      </c>
      <c r="D52" s="15" t="e">
        <f>SUM(D45:D51)</f>
        <v>#REF!</v>
      </c>
    </row>
    <row r="53" spans="2:4" x14ac:dyDescent="0.25">
      <c r="B53" s="10"/>
      <c r="C53" s="14"/>
      <c r="D53" s="14"/>
    </row>
    <row r="54" spans="2:4" x14ac:dyDescent="0.25">
      <c r="B54" s="7" t="s">
        <v>55</v>
      </c>
      <c r="C54" s="13"/>
      <c r="D54" s="13"/>
    </row>
    <row r="55" spans="2:4" x14ac:dyDescent="0.25">
      <c r="B55" s="8" t="s">
        <v>56</v>
      </c>
      <c r="C55" s="14" t="e">
        <f>SUMIFS(#REF!,#REF!,'BP Q0'!B55)</f>
        <v>#REF!</v>
      </c>
      <c r="D55" s="14" t="e">
        <f>SUMIFS(#REF!,#REF!,'BP Q0'!C55)</f>
        <v>#REF!</v>
      </c>
    </row>
    <row r="56" spans="2:4" x14ac:dyDescent="0.25">
      <c r="B56" s="8" t="s">
        <v>57</v>
      </c>
      <c r="C56" s="14" t="e">
        <f>SUMIFS(#REF!,#REF!,'BP Q0'!B56)</f>
        <v>#REF!</v>
      </c>
      <c r="D56" s="14" t="e">
        <f>SUMIFS(#REF!,#REF!,'BP Q0'!C56)</f>
        <v>#REF!</v>
      </c>
    </row>
    <row r="57" spans="2:4" x14ac:dyDescent="0.25">
      <c r="B57" s="8" t="s">
        <v>58</v>
      </c>
      <c r="C57" s="14" t="e">
        <f>SUMIFS(#REF!,#REF!,'BP Q0'!B57)</f>
        <v>#REF!</v>
      </c>
      <c r="D57" s="14" t="e">
        <f>SUMIFS(#REF!,#REF!,'BP Q0'!C57)</f>
        <v>#REF!</v>
      </c>
    </row>
    <row r="58" spans="2:4" x14ac:dyDescent="0.25">
      <c r="B58" s="8" t="s">
        <v>59</v>
      </c>
      <c r="C58" s="14" t="e">
        <f>SUMIFS(#REF!,#REF!,'BP Q0'!B58)</f>
        <v>#REF!</v>
      </c>
      <c r="D58" s="14" t="e">
        <f>SUMIFS(#REF!,#REF!,'BP Q0'!C58)</f>
        <v>#REF!</v>
      </c>
    </row>
    <row r="59" spans="2:4" x14ac:dyDescent="0.25">
      <c r="B59" s="8" t="s">
        <v>60</v>
      </c>
      <c r="C59" s="14" t="e">
        <f>SUMIFS(#REF!,#REF!,'BP Q0'!B59)</f>
        <v>#REF!</v>
      </c>
      <c r="D59" s="14" t="e">
        <f>SUMIFS(#REF!,#REF!,'BP Q0'!C59)</f>
        <v>#REF!</v>
      </c>
    </row>
    <row r="60" spans="2:4" x14ac:dyDescent="0.25">
      <c r="B60" s="8" t="s">
        <v>61</v>
      </c>
      <c r="C60" s="14" t="e">
        <f>SUMIFS(#REF!,#REF!,'BP Q0'!B60)</f>
        <v>#REF!</v>
      </c>
      <c r="D60" s="14" t="e">
        <f>SUMIFS(#REF!,#REF!,'BP Q0'!C60)</f>
        <v>#REF!</v>
      </c>
    </row>
    <row r="61" spans="2:4" x14ac:dyDescent="0.25">
      <c r="B61" s="8" t="s">
        <v>62</v>
      </c>
      <c r="C61" s="14" t="e">
        <f>SUMIFS(#REF!,#REF!,'BP Q0'!B61)</f>
        <v>#REF!</v>
      </c>
      <c r="D61" s="14" t="e">
        <f>SUMIFS(#REF!,#REF!,'BP Q0'!C61)</f>
        <v>#REF!</v>
      </c>
    </row>
    <row r="62" spans="2:4" x14ac:dyDescent="0.25">
      <c r="B62" s="8" t="s">
        <v>63</v>
      </c>
      <c r="C62" s="14" t="e">
        <f>SUMIFS(#REF!,#REF!,'BP Q0'!B62)</f>
        <v>#REF!</v>
      </c>
      <c r="D62" s="14" t="e">
        <f>SUMIFS(#REF!,#REF!,'BP Q0'!C62)</f>
        <v>#REF!</v>
      </c>
    </row>
    <row r="63" spans="2:4" x14ac:dyDescent="0.25">
      <c r="B63" s="17" t="s">
        <v>64</v>
      </c>
      <c r="C63" s="15" t="e">
        <f>SUM(C55:C61)-C62</f>
        <v>#REF!</v>
      </c>
      <c r="D63" s="15" t="e">
        <f>SUM(D55:D61)-D62</f>
        <v>#REF!</v>
      </c>
    </row>
    <row r="64" spans="2:4" x14ac:dyDescent="0.25">
      <c r="B64" s="6"/>
      <c r="C64" s="14"/>
      <c r="D64" s="14"/>
    </row>
    <row r="65" spans="2:4" x14ac:dyDescent="0.25">
      <c r="B65" s="11" t="s">
        <v>65</v>
      </c>
      <c r="C65" s="16" t="e">
        <f>C42+C52+C63</f>
        <v>#REF!</v>
      </c>
      <c r="D65" s="16" t="e">
        <f>D42+D52+D63</f>
        <v>#REF!</v>
      </c>
    </row>
    <row r="66" spans="2:4" x14ac:dyDescent="0.25">
      <c r="B66" s="55" t="str">
        <f ca="1">paramFonte</f>
        <v>Fonte: MS Excel; Órgão emissor: Secretaria da Fazenda / Setor de Contabilidade; Data de emissão: 14/02/2025, às 11:07</v>
      </c>
      <c r="C66" s="55"/>
      <c r="D66" s="55"/>
    </row>
    <row r="70" spans="2:4" x14ac:dyDescent="0.25">
      <c r="B70" s="3" t="str">
        <f>UPPER(assContabilistaNome)</f>
        <v>EVERTON DA ROSA</v>
      </c>
      <c r="C70" s="3" t="str">
        <f>UPPER(assGestorNome)</f>
        <v>EDUARDO MAAHS MARASCA</v>
      </c>
    </row>
    <row r="71" spans="2:4" x14ac:dyDescent="0.25">
      <c r="B71" s="3" t="str">
        <f>assContabilistaCargo</f>
        <v>Contador CRC nº RS-076595/O-3</v>
      </c>
      <c r="C71" s="3" t="str">
        <f>assGestorCargo</f>
        <v>Prefeito Municipal</v>
      </c>
    </row>
    <row r="72" spans="2:4" x14ac:dyDescent="0.25">
      <c r="B72" s="3" t="str">
        <f>"CPF nº "&amp;assContabilistaCPF</f>
        <v>CPF nº 962.670.200-10</v>
      </c>
      <c r="C72" s="3" t="str">
        <f>"CPF nº "&amp;assGestorCPF</f>
        <v>CPF nº 025.683.290-09</v>
      </c>
    </row>
  </sheetData>
  <mergeCells count="1">
    <mergeCell ref="B66:D6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F44-9F8C-4714-B88D-080896999F67}">
  <sheetPr>
    <tabColor theme="9"/>
    <pageSetUpPr fitToPage="1"/>
  </sheetPr>
  <dimension ref="B2:G28"/>
  <sheetViews>
    <sheetView topLeftCell="A7" workbookViewId="0">
      <selection activeCell="C18" sqref="C18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6" width="9.140625" style="3"/>
    <col min="7" max="7" width="13.1406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91</v>
      </c>
    </row>
    <row r="7" spans="2:7" x14ac:dyDescent="0.25">
      <c r="B7" s="2" t="s">
        <v>90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11"/>
      <c r="C10" s="12" t="s">
        <v>18</v>
      </c>
      <c r="D10" s="12" t="s">
        <v>19</v>
      </c>
    </row>
    <row r="11" spans="2:7" x14ac:dyDescent="0.25">
      <c r="B11" s="5" t="s">
        <v>87</v>
      </c>
      <c r="C11" s="13"/>
      <c r="D11" s="13"/>
    </row>
    <row r="12" spans="2:7" x14ac:dyDescent="0.25">
      <c r="B12" s="10" t="s">
        <v>72</v>
      </c>
      <c r="C12" s="14" t="e">
        <f>SUMIFS(#REF!,#REF!,'BP Q1'!B12)</f>
        <v>#REF!</v>
      </c>
      <c r="D12" s="14" t="e">
        <f>SUMIFS(#REF!,#REF!,'BP Q1'!C12)</f>
        <v>#REF!</v>
      </c>
      <c r="G12" s="53"/>
    </row>
    <row r="13" spans="2:7" x14ac:dyDescent="0.25">
      <c r="B13" s="10" t="s">
        <v>73</v>
      </c>
      <c r="C13" s="14" t="e">
        <f>SUMIFS(#REF!,#REF!,'BP Q1'!B13)</f>
        <v>#REF!</v>
      </c>
      <c r="D13" s="14" t="e">
        <f>SUMIFS(#REF!,#REF!,'BP Q1'!C13)</f>
        <v>#REF!</v>
      </c>
    </row>
    <row r="14" spans="2:7" x14ac:dyDescent="0.25">
      <c r="B14" s="9" t="s">
        <v>74</v>
      </c>
      <c r="C14" s="15" t="e">
        <f>C12+C13</f>
        <v>#REF!</v>
      </c>
      <c r="D14" s="15" t="e">
        <f>D12+D13</f>
        <v>#REF!</v>
      </c>
    </row>
    <row r="15" spans="2:7" x14ac:dyDescent="0.25">
      <c r="B15" s="10"/>
      <c r="C15" s="14"/>
      <c r="D15" s="14"/>
    </row>
    <row r="16" spans="2:7" x14ac:dyDescent="0.25">
      <c r="B16" s="5" t="s">
        <v>88</v>
      </c>
      <c r="C16" s="13"/>
      <c r="D16" s="13"/>
    </row>
    <row r="17" spans="2:4" x14ac:dyDescent="0.25">
      <c r="B17" s="10" t="s">
        <v>75</v>
      </c>
      <c r="C17" s="14" t="e">
        <f>SUMIFS(#REF!,#REF!,'BP Q1'!B17)</f>
        <v>#REF!</v>
      </c>
      <c r="D17" s="14" t="e">
        <f>SUMIFS(#REF!,#REF!,'BP Q1'!C17)</f>
        <v>#REF!</v>
      </c>
    </row>
    <row r="18" spans="2:4" x14ac:dyDescent="0.25">
      <c r="B18" s="10" t="s">
        <v>76</v>
      </c>
      <c r="C18" s="14" t="e">
        <f>SUMIFS(#REF!,#REF!,'BP Q1'!B18)</f>
        <v>#REF!</v>
      </c>
      <c r="D18" s="14" t="e">
        <f>SUMIFS(#REF!,#REF!,'BP Q1'!C18)</f>
        <v>#REF!</v>
      </c>
    </row>
    <row r="19" spans="2:4" x14ac:dyDescent="0.25">
      <c r="B19" s="9" t="s">
        <v>77</v>
      </c>
      <c r="C19" s="15" t="e">
        <f>C17+C18</f>
        <v>#REF!</v>
      </c>
      <c r="D19" s="15" t="e">
        <f>D17+D18</f>
        <v>#REF!</v>
      </c>
    </row>
    <row r="20" spans="2:4" x14ac:dyDescent="0.25">
      <c r="B20" s="6"/>
      <c r="C20" s="14"/>
      <c r="D20" s="14"/>
    </row>
    <row r="21" spans="2:4" x14ac:dyDescent="0.25">
      <c r="B21" s="11" t="s">
        <v>89</v>
      </c>
      <c r="C21" s="16" t="e">
        <f>C14-C19</f>
        <v>#REF!</v>
      </c>
      <c r="D21" s="16" t="e">
        <f>D14-D19</f>
        <v>#REF!</v>
      </c>
    </row>
    <row r="22" spans="2:4" x14ac:dyDescent="0.25">
      <c r="B22" s="55" t="str">
        <f ca="1">paramFonte</f>
        <v>Fonte: MS Excel; Órgão emissor: Secretaria da Fazenda / Setor de Contabilidade; Data de emissão: 14/02/2025, às 11:07</v>
      </c>
      <c r="C22" s="55"/>
      <c r="D22" s="55"/>
    </row>
    <row r="26" spans="2:4" x14ac:dyDescent="0.25">
      <c r="B26" s="3" t="str">
        <f>UPPER(assContabilistaNome)</f>
        <v>EVERTON DA ROSA</v>
      </c>
      <c r="C26" s="3" t="str">
        <f>UPPER(assGestorNome)</f>
        <v>EDUARDO MAAHS MARASCA</v>
      </c>
    </row>
    <row r="27" spans="2:4" x14ac:dyDescent="0.25">
      <c r="B27" s="3" t="str">
        <f>assContabilistaCargo</f>
        <v>Contador CRC nº RS-076595/O-3</v>
      </c>
      <c r="C27" s="3" t="str">
        <f>assGestorCargo</f>
        <v>Prefeito Municipal</v>
      </c>
    </row>
    <row r="28" spans="2:4" x14ac:dyDescent="0.25">
      <c r="B28" s="3" t="str">
        <f>"CPF nº "&amp;assContabilistaCPF</f>
        <v>CPF nº 962.670.200-10</v>
      </c>
      <c r="C28" s="3" t="str">
        <f>"CPF nº "&amp;assGestorCPF</f>
        <v>CPF nº 025.683.290-09</v>
      </c>
    </row>
  </sheetData>
  <mergeCells count="1">
    <mergeCell ref="B22:D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22F0-DE29-430A-B01A-261050030FF1}">
  <sheetPr>
    <tabColor theme="9"/>
    <pageSetUpPr fitToPage="1"/>
  </sheetPr>
  <dimension ref="B2:D30"/>
  <sheetViews>
    <sheetView topLeftCell="A7" workbookViewId="0">
      <selection activeCell="C15" sqref="C1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91</v>
      </c>
    </row>
    <row r="7" spans="2:4" x14ac:dyDescent="0.25">
      <c r="B7" s="2" t="s">
        <v>93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18</v>
      </c>
      <c r="D10" s="12" t="s">
        <v>19</v>
      </c>
    </row>
    <row r="11" spans="2:4" x14ac:dyDescent="0.25">
      <c r="B11" s="5" t="s">
        <v>70</v>
      </c>
      <c r="C11" s="13"/>
      <c r="D11" s="13"/>
    </row>
    <row r="12" spans="2:4" x14ac:dyDescent="0.25">
      <c r="B12" s="10" t="s">
        <v>78</v>
      </c>
      <c r="C12" s="14" t="e">
        <f>SUMIFS(#REF!,#REF!,'BP Q2'!B12)</f>
        <v>#REF!</v>
      </c>
      <c r="D12" s="14" t="e">
        <f>SUMIFS(#REF!,#REF!,'BP Q2'!C12)</f>
        <v>#REF!</v>
      </c>
    </row>
    <row r="13" spans="2:4" x14ac:dyDescent="0.25">
      <c r="B13" s="10" t="s">
        <v>79</v>
      </c>
      <c r="C13" s="14" t="e">
        <f>SUMIFS(#REF!,#REF!,'BP Q2'!B13)</f>
        <v>#REF!</v>
      </c>
      <c r="D13" s="14" t="e">
        <f>SUMIFS(#REF!,#REF!,'BP Q2'!C13)</f>
        <v>#REF!</v>
      </c>
    </row>
    <row r="14" spans="2:4" x14ac:dyDescent="0.25">
      <c r="B14" s="10" t="s">
        <v>80</v>
      </c>
      <c r="C14" s="14" t="e">
        <f>SUMIFS(#REF!,#REF!,'BP Q2'!B14)</f>
        <v>#REF!</v>
      </c>
      <c r="D14" s="14" t="e">
        <f>SUMIFS(#REF!,#REF!,'BP Q2'!C14)</f>
        <v>#REF!</v>
      </c>
    </row>
    <row r="15" spans="2:4" x14ac:dyDescent="0.25">
      <c r="B15" s="10" t="s">
        <v>81</v>
      </c>
      <c r="C15" s="14" t="e">
        <f>SUMIFS(#REF!,#REF!,'BP Q2'!B15)</f>
        <v>#REF!</v>
      </c>
      <c r="D15" s="14" t="e">
        <f>SUMIFS(#REF!,#REF!,'BP Q2'!C15)</f>
        <v>#REF!</v>
      </c>
    </row>
    <row r="16" spans="2:4" x14ac:dyDescent="0.25">
      <c r="B16" s="9" t="s">
        <v>82</v>
      </c>
      <c r="C16" s="15" t="e">
        <f>SUM(C12:C15)</f>
        <v>#REF!</v>
      </c>
      <c r="D16" s="15" t="e">
        <f>SUM(D12:D15)</f>
        <v>#REF!</v>
      </c>
    </row>
    <row r="17" spans="2:4" x14ac:dyDescent="0.25">
      <c r="B17" s="10"/>
      <c r="C17" s="14"/>
      <c r="D17" s="14"/>
    </row>
    <row r="18" spans="2:4" x14ac:dyDescent="0.25">
      <c r="B18" s="5" t="s">
        <v>71</v>
      </c>
      <c r="C18" s="13"/>
      <c r="D18" s="13"/>
    </row>
    <row r="19" spans="2:4" x14ac:dyDescent="0.25">
      <c r="B19" s="10" t="s">
        <v>84</v>
      </c>
      <c r="C19" s="14" t="e">
        <f>SUMIFS(#REF!,#REF!,'BP Q2'!B19)</f>
        <v>#REF!</v>
      </c>
      <c r="D19" s="14" t="e">
        <f>SUMIFS(#REF!,#REF!,'BP Q2'!C19)</f>
        <v>#REF!</v>
      </c>
    </row>
    <row r="20" spans="2:4" x14ac:dyDescent="0.25">
      <c r="B20" s="10" t="s">
        <v>85</v>
      </c>
      <c r="C20" s="14" t="e">
        <f>SUMIFS(#REF!,#REF!,'BP Q2'!B20)</f>
        <v>#REF!</v>
      </c>
      <c r="D20" s="14" t="e">
        <f>SUMIFS(#REF!,#REF!,'BP Q2'!C20)</f>
        <v>#REF!</v>
      </c>
    </row>
    <row r="21" spans="2:4" x14ac:dyDescent="0.25">
      <c r="B21" s="10" t="s">
        <v>591</v>
      </c>
      <c r="C21" s="14" t="e">
        <f>SUMIFS(#REF!,#REF!,'BP Q2'!B21)</f>
        <v>#REF!</v>
      </c>
      <c r="D21" s="14" t="e">
        <f>SUMIFS(#REF!,#REF!,'BP Q2'!C21)</f>
        <v>#REF!</v>
      </c>
    </row>
    <row r="22" spans="2:4" x14ac:dyDescent="0.25">
      <c r="B22" s="10" t="s">
        <v>86</v>
      </c>
      <c r="C22" s="14" t="e">
        <f>SUMIFS(#REF!,#REF!,'BP Q2'!B22)</f>
        <v>#REF!</v>
      </c>
      <c r="D22" s="14" t="e">
        <f>SUMIFS(#REF!,#REF!,'BP Q2'!C22)</f>
        <v>#REF!</v>
      </c>
    </row>
    <row r="23" spans="2:4" x14ac:dyDescent="0.25">
      <c r="B23" s="9" t="s">
        <v>83</v>
      </c>
      <c r="C23" s="15" t="e">
        <f>SUM(C19:C22)</f>
        <v>#REF!</v>
      </c>
      <c r="D23" s="15" t="e">
        <f>SUM(D19:D22)</f>
        <v>#REF!</v>
      </c>
    </row>
    <row r="24" spans="2:4" x14ac:dyDescent="0.25">
      <c r="B24" s="55" t="str">
        <f ca="1">paramFonte</f>
        <v>Fonte: MS Excel; Órgão emissor: Secretaria da Fazenda / Setor de Contabilidade; Data de emissão: 14/02/2025, às 11:07</v>
      </c>
      <c r="C24" s="55"/>
      <c r="D24" s="55"/>
    </row>
    <row r="28" spans="2:4" x14ac:dyDescent="0.25">
      <c r="B28" s="3" t="str">
        <f>UPPER(assContabilistaNome)</f>
        <v>EVERTON DA ROSA</v>
      </c>
      <c r="C28" s="3" t="str">
        <f>UPPER(assGestorNome)</f>
        <v>EDUARDO MAAHS MARASCA</v>
      </c>
    </row>
    <row r="29" spans="2:4" x14ac:dyDescent="0.25">
      <c r="B29" s="3" t="str">
        <f>assContabilistaCargo</f>
        <v>Contador CRC nº RS-076595/O-3</v>
      </c>
      <c r="C29" s="3" t="str">
        <f>assGestorCargo</f>
        <v>Prefeito Municipal</v>
      </c>
    </row>
    <row r="30" spans="2:4" x14ac:dyDescent="0.25">
      <c r="B30" s="3" t="str">
        <f>"CPF nº "&amp;assContabilistaCPF</f>
        <v>CPF nº 962.670.200-10</v>
      </c>
      <c r="C30" s="3" t="str">
        <f>"CPF nº "&amp;assGestorCPF</f>
        <v>CPF nº 025.683.290-09</v>
      </c>
    </row>
  </sheetData>
  <mergeCells count="1">
    <mergeCell ref="B24:D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F2F-A1E6-4008-9921-B8A3174ADCF3}">
  <sheetPr>
    <tabColor theme="9"/>
    <pageSetUpPr fitToPage="1"/>
  </sheetPr>
  <dimension ref="B2:E104"/>
  <sheetViews>
    <sheetView topLeftCell="A68" zoomScaleNormal="100" workbookViewId="0">
      <selection activeCell="B100" sqref="B100"/>
    </sheetView>
  </sheetViews>
  <sheetFormatPr defaultRowHeight="15.75" x14ac:dyDescent="0.25"/>
  <cols>
    <col min="1" max="1" width="9.140625" style="3"/>
    <col min="2" max="2" width="7.7109375" style="3" customWidth="1"/>
    <col min="3" max="3" width="79.140625" style="3" customWidth="1"/>
    <col min="4" max="4" width="16.85546875" style="3" bestFit="1" customWidth="1"/>
    <col min="5" max="5" width="22.5703125" style="3" bestFit="1" customWidth="1"/>
    <col min="6" max="16384" width="9.140625" style="3"/>
  </cols>
  <sheetData>
    <row r="2" spans="2:5" x14ac:dyDescent="0.25">
      <c r="B2" s="2" t="str">
        <f>UPPER(paramEntidade)</f>
        <v>MUNICÍPIO DE INDEPENDÊNCIA - RS</v>
      </c>
      <c r="C2" s="2"/>
    </row>
    <row r="3" spans="2:5" x14ac:dyDescent="0.25">
      <c r="B3" s="4" t="str">
        <f>UPPER(paramEscopo)</f>
        <v>CONSOLIDADO</v>
      </c>
      <c r="C3" s="4"/>
    </row>
    <row r="4" spans="2:5" x14ac:dyDescent="0.25">
      <c r="B4" s="4" t="str">
        <f>"CNPJ nº "&amp;paramCNPJ</f>
        <v>CNPJ nº 87.612.826/0001-90</v>
      </c>
      <c r="C4" s="4"/>
    </row>
    <row r="6" spans="2:5" x14ac:dyDescent="0.25">
      <c r="B6" s="2" t="s">
        <v>91</v>
      </c>
      <c r="C6" s="2"/>
    </row>
    <row r="7" spans="2:5" x14ac:dyDescent="0.25">
      <c r="B7" s="2" t="s">
        <v>92</v>
      </c>
      <c r="C7" s="2"/>
    </row>
    <row r="8" spans="2:5" x14ac:dyDescent="0.25">
      <c r="B8" s="4" t="str">
        <f>"Data-base: "&amp;TEXT(paramDataBase,"dd/mm/aaaa")</f>
        <v>Data-base: 31/12/2023</v>
      </c>
      <c r="C8" s="4"/>
    </row>
    <row r="10" spans="2:5" x14ac:dyDescent="0.25">
      <c r="B10" s="56" t="s">
        <v>94</v>
      </c>
      <c r="C10" s="57"/>
      <c r="D10" s="12" t="s">
        <v>18</v>
      </c>
      <c r="E10" s="12" t="s">
        <v>19</v>
      </c>
    </row>
    <row r="11" spans="2:5" x14ac:dyDescent="0.25">
      <c r="B11" s="19">
        <v>500</v>
      </c>
      <c r="C11" s="20" t="s">
        <v>96</v>
      </c>
      <c r="D11" s="24" t="e">
        <f>SUMIFS(#REF!,#REF!,'BP Q3'!B11)</f>
        <v>#REF!</v>
      </c>
      <c r="E11" s="24" t="e">
        <f>SUMIFS(#REF!,#REF!,'BP Q3'!C11)</f>
        <v>#REF!</v>
      </c>
    </row>
    <row r="12" spans="2:5" x14ac:dyDescent="0.25">
      <c r="B12" s="18">
        <v>501</v>
      </c>
      <c r="C12" s="21" t="s">
        <v>97</v>
      </c>
      <c r="D12" s="25" t="e">
        <f>SUMIFS(#REF!,#REF!,'BP Q3'!B12)</f>
        <v>#REF!</v>
      </c>
      <c r="E12" s="25" t="e">
        <f>SUMIFS(#REF!,#REF!,'BP Q3'!C12)</f>
        <v>#REF!</v>
      </c>
    </row>
    <row r="13" spans="2:5" x14ac:dyDescent="0.25">
      <c r="B13" s="18">
        <v>502</v>
      </c>
      <c r="C13" s="21" t="s">
        <v>98</v>
      </c>
      <c r="D13" s="25" t="e">
        <f>SUMIFS(#REF!,#REF!,'BP Q3'!B13)</f>
        <v>#REF!</v>
      </c>
      <c r="E13" s="25" t="e">
        <f>SUMIFS(#REF!,#REF!,'BP Q3'!C13)</f>
        <v>#REF!</v>
      </c>
    </row>
    <row r="14" spans="2:5" x14ac:dyDescent="0.25">
      <c r="B14" s="18">
        <v>540</v>
      </c>
      <c r="C14" s="21" t="s">
        <v>99</v>
      </c>
      <c r="D14" s="25" t="e">
        <f>SUMIFS(#REF!,#REF!,'BP Q3'!B14)</f>
        <v>#REF!</v>
      </c>
      <c r="E14" s="25" t="e">
        <f>SUMIFS(#REF!,#REF!,'BP Q3'!C14)</f>
        <v>#REF!</v>
      </c>
    </row>
    <row r="15" spans="2:5" x14ac:dyDescent="0.25">
      <c r="B15" s="18">
        <v>541</v>
      </c>
      <c r="C15" s="21" t="s">
        <v>100</v>
      </c>
      <c r="D15" s="25" t="e">
        <f>SUMIFS(#REF!,#REF!,'BP Q3'!B15)</f>
        <v>#REF!</v>
      </c>
      <c r="E15" s="25" t="e">
        <f>SUMIFS(#REF!,#REF!,'BP Q3'!C15)</f>
        <v>#REF!</v>
      </c>
    </row>
    <row r="16" spans="2:5" x14ac:dyDescent="0.25">
      <c r="B16" s="18">
        <v>542</v>
      </c>
      <c r="C16" s="21" t="s">
        <v>101</v>
      </c>
      <c r="D16" s="25" t="e">
        <f>SUMIFS(#REF!,#REF!,'BP Q3'!B16)</f>
        <v>#REF!</v>
      </c>
      <c r="E16" s="25" t="e">
        <f>SUMIFS(#REF!,#REF!,'BP Q3'!C16)</f>
        <v>#REF!</v>
      </c>
    </row>
    <row r="17" spans="2:5" x14ac:dyDescent="0.25">
      <c r="B17" s="18">
        <v>543</v>
      </c>
      <c r="C17" s="21" t="s">
        <v>102</v>
      </c>
      <c r="D17" s="25" t="e">
        <f>SUMIFS(#REF!,#REF!,'BP Q3'!B17)</f>
        <v>#REF!</v>
      </c>
      <c r="E17" s="25" t="e">
        <f>SUMIFS(#REF!,#REF!,'BP Q3'!C17)</f>
        <v>#REF!</v>
      </c>
    </row>
    <row r="18" spans="2:5" x14ac:dyDescent="0.25">
      <c r="B18" s="18">
        <v>544</v>
      </c>
      <c r="C18" s="21" t="s">
        <v>103</v>
      </c>
      <c r="D18" s="25" t="e">
        <f>SUMIFS(#REF!,#REF!,'BP Q3'!B18)</f>
        <v>#REF!</v>
      </c>
      <c r="E18" s="25" t="e">
        <f>SUMIFS(#REF!,#REF!,'BP Q3'!C18)</f>
        <v>#REF!</v>
      </c>
    </row>
    <row r="19" spans="2:5" x14ac:dyDescent="0.25">
      <c r="B19" s="18">
        <v>550</v>
      </c>
      <c r="C19" s="21" t="s">
        <v>104</v>
      </c>
      <c r="D19" s="25" t="e">
        <f>SUMIFS(#REF!,#REF!,'BP Q3'!B19)</f>
        <v>#REF!</v>
      </c>
      <c r="E19" s="25" t="e">
        <f>SUMIFS(#REF!,#REF!,'BP Q3'!C19)</f>
        <v>#REF!</v>
      </c>
    </row>
    <row r="20" spans="2:5" ht="31.5" x14ac:dyDescent="0.25">
      <c r="B20" s="18">
        <v>551</v>
      </c>
      <c r="C20" s="21" t="s">
        <v>105</v>
      </c>
      <c r="D20" s="25" t="e">
        <f>SUMIFS(#REF!,#REF!,'BP Q3'!B20)</f>
        <v>#REF!</v>
      </c>
      <c r="E20" s="25" t="e">
        <f>SUMIFS(#REF!,#REF!,'BP Q3'!C20)</f>
        <v>#REF!</v>
      </c>
    </row>
    <row r="21" spans="2:5" ht="31.5" x14ac:dyDescent="0.25">
      <c r="B21" s="18">
        <v>552</v>
      </c>
      <c r="C21" s="21" t="s">
        <v>106</v>
      </c>
      <c r="D21" s="25" t="e">
        <f>SUMIFS(#REF!,#REF!,'BP Q3'!B21)</f>
        <v>#REF!</v>
      </c>
      <c r="E21" s="25" t="e">
        <f>SUMIFS(#REF!,#REF!,'BP Q3'!C21)</f>
        <v>#REF!</v>
      </c>
    </row>
    <row r="22" spans="2:5" ht="31.5" x14ac:dyDescent="0.25">
      <c r="B22" s="18">
        <v>553</v>
      </c>
      <c r="C22" s="21" t="s">
        <v>107</v>
      </c>
      <c r="D22" s="25" t="e">
        <f>SUMIFS(#REF!,#REF!,'BP Q3'!B22)</f>
        <v>#REF!</v>
      </c>
      <c r="E22" s="25" t="e">
        <f>SUMIFS(#REF!,#REF!,'BP Q3'!C22)</f>
        <v>#REF!</v>
      </c>
    </row>
    <row r="23" spans="2:5" x14ac:dyDescent="0.25">
      <c r="B23" s="18">
        <v>569</v>
      </c>
      <c r="C23" s="21" t="s">
        <v>108</v>
      </c>
      <c r="D23" s="25" t="e">
        <f>SUMIFS(#REF!,#REF!,'BP Q3'!B23)</f>
        <v>#REF!</v>
      </c>
      <c r="E23" s="25" t="e">
        <f>SUMIFS(#REF!,#REF!,'BP Q3'!C23)</f>
        <v>#REF!</v>
      </c>
    </row>
    <row r="24" spans="2:5" ht="31.5" x14ac:dyDescent="0.25">
      <c r="B24" s="18">
        <v>570</v>
      </c>
      <c r="C24" s="21" t="s">
        <v>109</v>
      </c>
      <c r="D24" s="25" t="e">
        <f>SUMIFS(#REF!,#REF!,'BP Q3'!B24)</f>
        <v>#REF!</v>
      </c>
      <c r="E24" s="25" t="e">
        <f>SUMIFS(#REF!,#REF!,'BP Q3'!C24)</f>
        <v>#REF!</v>
      </c>
    </row>
    <row r="25" spans="2:5" ht="31.5" x14ac:dyDescent="0.25">
      <c r="B25" s="18">
        <v>571</v>
      </c>
      <c r="C25" s="21" t="s">
        <v>110</v>
      </c>
      <c r="D25" s="25" t="e">
        <f>SUMIFS(#REF!,#REF!,'BP Q3'!B25)</f>
        <v>#REF!</v>
      </c>
      <c r="E25" s="25" t="e">
        <f>SUMIFS(#REF!,#REF!,'BP Q3'!C25)</f>
        <v>#REF!</v>
      </c>
    </row>
    <row r="26" spans="2:5" ht="31.5" x14ac:dyDescent="0.25">
      <c r="B26" s="18">
        <v>572</v>
      </c>
      <c r="C26" s="21" t="s">
        <v>111</v>
      </c>
      <c r="D26" s="25" t="e">
        <f>SUMIFS(#REF!,#REF!,'BP Q3'!B26)</f>
        <v>#REF!</v>
      </c>
      <c r="E26" s="25" t="e">
        <f>SUMIFS(#REF!,#REF!,'BP Q3'!C26)</f>
        <v>#REF!</v>
      </c>
    </row>
    <row r="27" spans="2:5" ht="31.5" x14ac:dyDescent="0.25">
      <c r="B27" s="18">
        <v>573</v>
      </c>
      <c r="C27" s="21" t="s">
        <v>112</v>
      </c>
      <c r="D27" s="25" t="e">
        <f>SUMIFS(#REF!,#REF!,'BP Q3'!B27)</f>
        <v>#REF!</v>
      </c>
      <c r="E27" s="25" t="e">
        <f>SUMIFS(#REF!,#REF!,'BP Q3'!C27)</f>
        <v>#REF!</v>
      </c>
    </row>
    <row r="28" spans="2:5" x14ac:dyDescent="0.25">
      <c r="B28" s="18">
        <v>574</v>
      </c>
      <c r="C28" s="21" t="s">
        <v>113</v>
      </c>
      <c r="D28" s="25" t="e">
        <f>SUMIFS(#REF!,#REF!,'BP Q3'!B28)</f>
        <v>#REF!</v>
      </c>
      <c r="E28" s="25" t="e">
        <f>SUMIFS(#REF!,#REF!,'BP Q3'!C28)</f>
        <v>#REF!</v>
      </c>
    </row>
    <row r="29" spans="2:5" ht="31.5" x14ac:dyDescent="0.25">
      <c r="B29" s="18">
        <v>575</v>
      </c>
      <c r="C29" s="21" t="s">
        <v>114</v>
      </c>
      <c r="D29" s="25" t="e">
        <f>SUMIFS(#REF!,#REF!,'BP Q3'!B29)</f>
        <v>#REF!</v>
      </c>
      <c r="E29" s="25" t="e">
        <f>SUMIFS(#REF!,#REF!,'BP Q3'!C29)</f>
        <v>#REF!</v>
      </c>
    </row>
    <row r="30" spans="2:5" x14ac:dyDescent="0.25">
      <c r="B30" s="18">
        <v>576</v>
      </c>
      <c r="C30" s="21" t="s">
        <v>115</v>
      </c>
      <c r="D30" s="25" t="e">
        <f>SUMIFS(#REF!,#REF!,'BP Q3'!B30)</f>
        <v>#REF!</v>
      </c>
      <c r="E30" s="25" t="e">
        <f>SUMIFS(#REF!,#REF!,'BP Q3'!C30)</f>
        <v>#REF!</v>
      </c>
    </row>
    <row r="31" spans="2:5" x14ac:dyDescent="0.25">
      <c r="B31" s="18">
        <v>599</v>
      </c>
      <c r="C31" s="21" t="s">
        <v>116</v>
      </c>
      <c r="D31" s="25" t="e">
        <f>SUMIFS(#REF!,#REF!,'BP Q3'!B31)</f>
        <v>#REF!</v>
      </c>
      <c r="E31" s="25" t="e">
        <f>SUMIFS(#REF!,#REF!,'BP Q3'!C31)</f>
        <v>#REF!</v>
      </c>
    </row>
    <row r="32" spans="2:5" ht="31.5" x14ac:dyDescent="0.25">
      <c r="B32" s="18">
        <v>600</v>
      </c>
      <c r="C32" s="21" t="s">
        <v>117</v>
      </c>
      <c r="D32" s="25" t="e">
        <f>SUMIFS(#REF!,#REF!,'BP Q3'!B32)</f>
        <v>#REF!</v>
      </c>
      <c r="E32" s="25" t="e">
        <f>SUMIFS(#REF!,#REF!,'BP Q3'!C32)</f>
        <v>#REF!</v>
      </c>
    </row>
    <row r="33" spans="2:5" ht="31.5" x14ac:dyDescent="0.25">
      <c r="B33" s="18">
        <v>601</v>
      </c>
      <c r="C33" s="21" t="s">
        <v>118</v>
      </c>
      <c r="D33" s="25" t="e">
        <f>SUMIFS(#REF!,#REF!,'BP Q3'!B33)</f>
        <v>#REF!</v>
      </c>
      <c r="E33" s="25" t="e">
        <f>SUMIFS(#REF!,#REF!,'BP Q3'!C33)</f>
        <v>#REF!</v>
      </c>
    </row>
    <row r="34" spans="2:5" ht="47.25" x14ac:dyDescent="0.25">
      <c r="B34" s="18">
        <v>602</v>
      </c>
      <c r="C34" s="21" t="s">
        <v>119</v>
      </c>
      <c r="D34" s="25" t="e">
        <f>SUMIFS(#REF!,#REF!,'BP Q3'!B34)</f>
        <v>#REF!</v>
      </c>
      <c r="E34" s="25" t="e">
        <f>SUMIFS(#REF!,#REF!,'BP Q3'!C34)</f>
        <v>#REF!</v>
      </c>
    </row>
    <row r="35" spans="2:5" ht="47.25" x14ac:dyDescent="0.25">
      <c r="B35" s="18">
        <v>603</v>
      </c>
      <c r="C35" s="21" t="s">
        <v>120</v>
      </c>
      <c r="D35" s="25" t="e">
        <f>SUMIFS(#REF!,#REF!,'BP Q3'!B35)</f>
        <v>#REF!</v>
      </c>
      <c r="E35" s="25" t="e">
        <f>SUMIFS(#REF!,#REF!,'BP Q3'!C35)</f>
        <v>#REF!</v>
      </c>
    </row>
    <row r="36" spans="2:5" ht="31.5" x14ac:dyDescent="0.25">
      <c r="B36" s="18">
        <v>604</v>
      </c>
      <c r="C36" s="21" t="s">
        <v>121</v>
      </c>
      <c r="D36" s="25" t="e">
        <f>SUMIFS(#REF!,#REF!,'BP Q3'!B36)</f>
        <v>#REF!</v>
      </c>
      <c r="E36" s="25" t="e">
        <f>SUMIFS(#REF!,#REF!,'BP Q3'!C36)</f>
        <v>#REF!</v>
      </c>
    </row>
    <row r="37" spans="2:5" ht="31.5" x14ac:dyDescent="0.25">
      <c r="B37" s="18">
        <v>605</v>
      </c>
      <c r="C37" s="21" t="s">
        <v>122</v>
      </c>
      <c r="D37" s="25" t="e">
        <f>SUMIFS(#REF!,#REF!,'BP Q3'!B37)</f>
        <v>#REF!</v>
      </c>
      <c r="E37" s="25" t="e">
        <f>SUMIFS(#REF!,#REF!,'BP Q3'!C37)</f>
        <v>#REF!</v>
      </c>
    </row>
    <row r="38" spans="2:5" ht="31.5" x14ac:dyDescent="0.25">
      <c r="B38" s="18">
        <v>621</v>
      </c>
      <c r="C38" s="21" t="s">
        <v>123</v>
      </c>
      <c r="D38" s="25" t="e">
        <f>SUMIFS(#REF!,#REF!,'BP Q3'!B38)</f>
        <v>#REF!</v>
      </c>
      <c r="E38" s="25" t="e">
        <f>SUMIFS(#REF!,#REF!,'BP Q3'!C38)</f>
        <v>#REF!</v>
      </c>
    </row>
    <row r="39" spans="2:5" ht="31.5" x14ac:dyDescent="0.25">
      <c r="B39" s="18">
        <v>622</v>
      </c>
      <c r="C39" s="21" t="s">
        <v>124</v>
      </c>
      <c r="D39" s="25" t="e">
        <f>SUMIFS(#REF!,#REF!,'BP Q3'!B39)</f>
        <v>#REF!</v>
      </c>
      <c r="E39" s="25" t="e">
        <f>SUMIFS(#REF!,#REF!,'BP Q3'!C39)</f>
        <v>#REF!</v>
      </c>
    </row>
    <row r="40" spans="2:5" ht="31.5" x14ac:dyDescent="0.25">
      <c r="B40" s="18">
        <v>631</v>
      </c>
      <c r="C40" s="21" t="s">
        <v>125</v>
      </c>
      <c r="D40" s="25" t="e">
        <f>SUMIFS(#REF!,#REF!,'BP Q3'!B40)</f>
        <v>#REF!</v>
      </c>
      <c r="E40" s="25" t="e">
        <f>SUMIFS(#REF!,#REF!,'BP Q3'!C40)</f>
        <v>#REF!</v>
      </c>
    </row>
    <row r="41" spans="2:5" ht="31.5" x14ac:dyDescent="0.25">
      <c r="B41" s="18">
        <v>632</v>
      </c>
      <c r="C41" s="21" t="s">
        <v>126</v>
      </c>
      <c r="D41" s="25" t="e">
        <f>SUMIFS(#REF!,#REF!,'BP Q3'!B41)</f>
        <v>#REF!</v>
      </c>
      <c r="E41" s="25" t="e">
        <f>SUMIFS(#REF!,#REF!,'BP Q3'!C41)</f>
        <v>#REF!</v>
      </c>
    </row>
    <row r="42" spans="2:5" ht="31.5" x14ac:dyDescent="0.25">
      <c r="B42" s="18">
        <v>633</v>
      </c>
      <c r="C42" s="21" t="s">
        <v>127</v>
      </c>
      <c r="D42" s="25" t="e">
        <f>SUMIFS(#REF!,#REF!,'BP Q3'!B42)</f>
        <v>#REF!</v>
      </c>
      <c r="E42" s="25" t="e">
        <f>SUMIFS(#REF!,#REF!,'BP Q3'!C42)</f>
        <v>#REF!</v>
      </c>
    </row>
    <row r="43" spans="2:5" x14ac:dyDescent="0.25">
      <c r="B43" s="18">
        <v>634</v>
      </c>
      <c r="C43" s="21" t="s">
        <v>128</v>
      </c>
      <c r="D43" s="25" t="e">
        <f>SUMIFS(#REF!,#REF!,'BP Q3'!B43)</f>
        <v>#REF!</v>
      </c>
      <c r="E43" s="25" t="e">
        <f>SUMIFS(#REF!,#REF!,'BP Q3'!C43)</f>
        <v>#REF!</v>
      </c>
    </row>
    <row r="44" spans="2:5" ht="31.5" x14ac:dyDescent="0.25">
      <c r="B44" s="18">
        <v>635</v>
      </c>
      <c r="C44" s="21" t="s">
        <v>129</v>
      </c>
      <c r="D44" s="25" t="e">
        <f>SUMIFS(#REF!,#REF!,'BP Q3'!B44)</f>
        <v>#REF!</v>
      </c>
      <c r="E44" s="25" t="e">
        <f>SUMIFS(#REF!,#REF!,'BP Q3'!C44)</f>
        <v>#REF!</v>
      </c>
    </row>
    <row r="45" spans="2:5" ht="31.5" x14ac:dyDescent="0.25">
      <c r="B45" s="18">
        <v>636</v>
      </c>
      <c r="C45" s="21" t="s">
        <v>130</v>
      </c>
      <c r="D45" s="25" t="e">
        <f>SUMIFS(#REF!,#REF!,'BP Q3'!B45)</f>
        <v>#REF!</v>
      </c>
      <c r="E45" s="25" t="e">
        <f>SUMIFS(#REF!,#REF!,'BP Q3'!C45)</f>
        <v>#REF!</v>
      </c>
    </row>
    <row r="46" spans="2:5" x14ac:dyDescent="0.25">
      <c r="B46" s="18">
        <v>659</v>
      </c>
      <c r="C46" s="21" t="s">
        <v>131</v>
      </c>
      <c r="D46" s="25" t="e">
        <f>SUMIFS(#REF!,#REF!,'BP Q3'!B46)</f>
        <v>#REF!</v>
      </c>
      <c r="E46" s="25" t="e">
        <f>SUMIFS(#REF!,#REF!,'BP Q3'!C46)</f>
        <v>#REF!</v>
      </c>
    </row>
    <row r="47" spans="2:5" x14ac:dyDescent="0.25">
      <c r="B47" s="18">
        <v>660</v>
      </c>
      <c r="C47" s="21" t="s">
        <v>132</v>
      </c>
      <c r="D47" s="25" t="e">
        <f>SUMIFS(#REF!,#REF!,'BP Q3'!B47)</f>
        <v>#REF!</v>
      </c>
      <c r="E47" s="25" t="e">
        <f>SUMIFS(#REF!,#REF!,'BP Q3'!C47)</f>
        <v>#REF!</v>
      </c>
    </row>
    <row r="48" spans="2:5" x14ac:dyDescent="0.25">
      <c r="B48" s="18">
        <v>661</v>
      </c>
      <c r="C48" s="21" t="s">
        <v>133</v>
      </c>
      <c r="D48" s="25" t="e">
        <f>SUMIFS(#REF!,#REF!,'BP Q3'!B48)</f>
        <v>#REF!</v>
      </c>
      <c r="E48" s="25" t="e">
        <f>SUMIFS(#REF!,#REF!,'BP Q3'!C48)</f>
        <v>#REF!</v>
      </c>
    </row>
    <row r="49" spans="2:5" x14ac:dyDescent="0.25">
      <c r="B49" s="18">
        <v>662</v>
      </c>
      <c r="C49" s="21" t="s">
        <v>134</v>
      </c>
      <c r="D49" s="25" t="e">
        <f>SUMIFS(#REF!,#REF!,'BP Q3'!B49)</f>
        <v>#REF!</v>
      </c>
      <c r="E49" s="25" t="e">
        <f>SUMIFS(#REF!,#REF!,'BP Q3'!C49)</f>
        <v>#REF!</v>
      </c>
    </row>
    <row r="50" spans="2:5" ht="31.5" x14ac:dyDescent="0.25">
      <c r="B50" s="18">
        <v>665</v>
      </c>
      <c r="C50" s="21" t="s">
        <v>135</v>
      </c>
      <c r="D50" s="25" t="e">
        <f>SUMIFS(#REF!,#REF!,'BP Q3'!B50)</f>
        <v>#REF!</v>
      </c>
      <c r="E50" s="25" t="e">
        <f>SUMIFS(#REF!,#REF!,'BP Q3'!C50)</f>
        <v>#REF!</v>
      </c>
    </row>
    <row r="51" spans="2:5" x14ac:dyDescent="0.25">
      <c r="B51" s="18">
        <v>669</v>
      </c>
      <c r="C51" s="21" t="s">
        <v>136</v>
      </c>
      <c r="D51" s="25" t="e">
        <f>SUMIFS(#REF!,#REF!,'BP Q3'!B51)</f>
        <v>#REF!</v>
      </c>
      <c r="E51" s="25" t="e">
        <f>SUMIFS(#REF!,#REF!,'BP Q3'!C51)</f>
        <v>#REF!</v>
      </c>
    </row>
    <row r="52" spans="2:5" x14ac:dyDescent="0.25">
      <c r="B52" s="18">
        <v>700</v>
      </c>
      <c r="C52" s="21" t="s">
        <v>137</v>
      </c>
      <c r="D52" s="25" t="e">
        <f>SUMIFS(#REF!,#REF!,'BP Q3'!B52)</f>
        <v>#REF!</v>
      </c>
      <c r="E52" s="25" t="e">
        <f>SUMIFS(#REF!,#REF!,'BP Q3'!C52)</f>
        <v>#REF!</v>
      </c>
    </row>
    <row r="53" spans="2:5" x14ac:dyDescent="0.25">
      <c r="B53" s="18">
        <v>701</v>
      </c>
      <c r="C53" s="21" t="s">
        <v>138</v>
      </c>
      <c r="D53" s="25" t="e">
        <f>SUMIFS(#REF!,#REF!,'BP Q3'!B53)</f>
        <v>#REF!</v>
      </c>
      <c r="E53" s="25" t="e">
        <f>SUMIFS(#REF!,#REF!,'BP Q3'!C53)</f>
        <v>#REF!</v>
      </c>
    </row>
    <row r="54" spans="2:5" x14ac:dyDescent="0.25">
      <c r="B54" s="18">
        <v>702</v>
      </c>
      <c r="C54" s="21" t="s">
        <v>139</v>
      </c>
      <c r="D54" s="25" t="e">
        <f>SUMIFS(#REF!,#REF!,'BP Q3'!B54)</f>
        <v>#REF!</v>
      </c>
      <c r="E54" s="25" t="e">
        <f>SUMIFS(#REF!,#REF!,'BP Q3'!C54)</f>
        <v>#REF!</v>
      </c>
    </row>
    <row r="55" spans="2:5" ht="31.5" x14ac:dyDescent="0.25">
      <c r="B55" s="18">
        <v>703</v>
      </c>
      <c r="C55" s="21" t="s">
        <v>140</v>
      </c>
      <c r="D55" s="25" t="e">
        <f>SUMIFS(#REF!,#REF!,'BP Q3'!B55)</f>
        <v>#REF!</v>
      </c>
      <c r="E55" s="25" t="e">
        <f>SUMIFS(#REF!,#REF!,'BP Q3'!C55)</f>
        <v>#REF!</v>
      </c>
    </row>
    <row r="56" spans="2:5" ht="31.5" x14ac:dyDescent="0.25">
      <c r="B56" s="18">
        <v>704</v>
      </c>
      <c r="C56" s="21" t="s">
        <v>141</v>
      </c>
      <c r="D56" s="25" t="e">
        <f>SUMIFS(#REF!,#REF!,'BP Q3'!B56)</f>
        <v>#REF!</v>
      </c>
      <c r="E56" s="25" t="e">
        <f>SUMIFS(#REF!,#REF!,'BP Q3'!C56)</f>
        <v>#REF!</v>
      </c>
    </row>
    <row r="57" spans="2:5" ht="31.5" x14ac:dyDescent="0.25">
      <c r="B57" s="18">
        <v>705</v>
      </c>
      <c r="C57" s="21" t="s">
        <v>142</v>
      </c>
      <c r="D57" s="25" t="e">
        <f>SUMIFS(#REF!,#REF!,'BP Q3'!B57)</f>
        <v>#REF!</v>
      </c>
      <c r="E57" s="25" t="e">
        <f>SUMIFS(#REF!,#REF!,'BP Q3'!C57)</f>
        <v>#REF!</v>
      </c>
    </row>
    <row r="58" spans="2:5" x14ac:dyDescent="0.25">
      <c r="B58" s="18">
        <v>706</v>
      </c>
      <c r="C58" s="21" t="s">
        <v>143</v>
      </c>
      <c r="D58" s="25" t="e">
        <f>SUMIFS(#REF!,#REF!,'BP Q3'!B58)</f>
        <v>#REF!</v>
      </c>
      <c r="E58" s="25" t="e">
        <f>SUMIFS(#REF!,#REF!,'BP Q3'!C58)</f>
        <v>#REF!</v>
      </c>
    </row>
    <row r="59" spans="2:5" x14ac:dyDescent="0.25">
      <c r="B59" s="18">
        <v>707</v>
      </c>
      <c r="C59" s="21" t="s">
        <v>144</v>
      </c>
      <c r="D59" s="25" t="e">
        <f>SUMIFS(#REF!,#REF!,'BP Q3'!B59)</f>
        <v>#REF!</v>
      </c>
      <c r="E59" s="25" t="e">
        <f>SUMIFS(#REF!,#REF!,'BP Q3'!C59)</f>
        <v>#REF!</v>
      </c>
    </row>
    <row r="60" spans="2:5" ht="31.5" x14ac:dyDescent="0.25">
      <c r="B60" s="18">
        <v>708</v>
      </c>
      <c r="C60" s="21" t="s">
        <v>145</v>
      </c>
      <c r="D60" s="25" t="e">
        <f>SUMIFS(#REF!,#REF!,'BP Q3'!B60)</f>
        <v>#REF!</v>
      </c>
      <c r="E60" s="25" t="e">
        <f>SUMIFS(#REF!,#REF!,'BP Q3'!C60)</f>
        <v>#REF!</v>
      </c>
    </row>
    <row r="61" spans="2:5" ht="31.5" x14ac:dyDescent="0.25">
      <c r="B61" s="18">
        <v>709</v>
      </c>
      <c r="C61" s="21" t="s">
        <v>146</v>
      </c>
      <c r="D61" s="25" t="e">
        <f>SUMIFS(#REF!,#REF!,'BP Q3'!B61)</f>
        <v>#REF!</v>
      </c>
      <c r="E61" s="25" t="e">
        <f>SUMIFS(#REF!,#REF!,'BP Q3'!C61)</f>
        <v>#REF!</v>
      </c>
    </row>
    <row r="62" spans="2:5" x14ac:dyDescent="0.25">
      <c r="B62" s="18">
        <v>710</v>
      </c>
      <c r="C62" s="21" t="s">
        <v>147</v>
      </c>
      <c r="D62" s="25" t="e">
        <f>SUMIFS(#REF!,#REF!,'BP Q3'!B62)</f>
        <v>#REF!</v>
      </c>
      <c r="E62" s="25" t="e">
        <f>SUMIFS(#REF!,#REF!,'BP Q3'!C62)</f>
        <v>#REF!</v>
      </c>
    </row>
    <row r="63" spans="2:5" x14ac:dyDescent="0.25">
      <c r="B63" s="18">
        <v>711</v>
      </c>
      <c r="C63" s="21" t="s">
        <v>148</v>
      </c>
      <c r="D63" s="25" t="e">
        <f>SUMIFS(#REF!,#REF!,'BP Q3'!B63)</f>
        <v>#REF!</v>
      </c>
      <c r="E63" s="25" t="e">
        <f>SUMIFS(#REF!,#REF!,'BP Q3'!C63)</f>
        <v>#REF!</v>
      </c>
    </row>
    <row r="64" spans="2:5" x14ac:dyDescent="0.25">
      <c r="B64" s="18">
        <v>712</v>
      </c>
      <c r="C64" s="21" t="s">
        <v>149</v>
      </c>
      <c r="D64" s="25" t="e">
        <f>SUMIFS(#REF!,#REF!,'BP Q3'!B64)</f>
        <v>#REF!</v>
      </c>
      <c r="E64" s="25" t="e">
        <f>SUMIFS(#REF!,#REF!,'BP Q3'!C64)</f>
        <v>#REF!</v>
      </c>
    </row>
    <row r="65" spans="2:5" x14ac:dyDescent="0.25">
      <c r="B65" s="18">
        <v>713</v>
      </c>
      <c r="C65" s="21" t="s">
        <v>150</v>
      </c>
      <c r="D65" s="25" t="e">
        <f>SUMIFS(#REF!,#REF!,'BP Q3'!B65)</f>
        <v>#REF!</v>
      </c>
      <c r="E65" s="25" t="e">
        <f>SUMIFS(#REF!,#REF!,'BP Q3'!C65)</f>
        <v>#REF!</v>
      </c>
    </row>
    <row r="66" spans="2:5" ht="31.5" x14ac:dyDescent="0.25">
      <c r="B66" s="18">
        <v>714</v>
      </c>
      <c r="C66" s="21" t="s">
        <v>151</v>
      </c>
      <c r="D66" s="25" t="e">
        <f>SUMIFS(#REF!,#REF!,'BP Q3'!B66)</f>
        <v>#REF!</v>
      </c>
      <c r="E66" s="25" t="e">
        <f>SUMIFS(#REF!,#REF!,'BP Q3'!C66)</f>
        <v>#REF!</v>
      </c>
    </row>
    <row r="67" spans="2:5" ht="31.5" x14ac:dyDescent="0.25">
      <c r="B67" s="18">
        <v>715</v>
      </c>
      <c r="C67" s="21" t="s">
        <v>152</v>
      </c>
      <c r="D67" s="25" t="e">
        <f>SUMIFS(#REF!,#REF!,'BP Q3'!B67)</f>
        <v>#REF!</v>
      </c>
      <c r="E67" s="25" t="e">
        <f>SUMIFS(#REF!,#REF!,'BP Q3'!C67)</f>
        <v>#REF!</v>
      </c>
    </row>
    <row r="68" spans="2:5" ht="31.5" x14ac:dyDescent="0.25">
      <c r="B68" s="18">
        <v>716</v>
      </c>
      <c r="C68" s="21" t="s">
        <v>153</v>
      </c>
      <c r="D68" s="25" t="e">
        <f>SUMIFS(#REF!,#REF!,'BP Q3'!B68)</f>
        <v>#REF!</v>
      </c>
      <c r="E68" s="25" t="e">
        <f>SUMIFS(#REF!,#REF!,'BP Q3'!C68)</f>
        <v>#REF!</v>
      </c>
    </row>
    <row r="69" spans="2:5" x14ac:dyDescent="0.25">
      <c r="B69" s="18">
        <v>717</v>
      </c>
      <c r="C69" s="21" t="s">
        <v>154</v>
      </c>
      <c r="D69" s="25" t="e">
        <f>SUMIFS(#REF!,#REF!,'BP Q3'!B69)</f>
        <v>#REF!</v>
      </c>
      <c r="E69" s="25" t="e">
        <f>SUMIFS(#REF!,#REF!,'BP Q3'!C69)</f>
        <v>#REF!</v>
      </c>
    </row>
    <row r="70" spans="2:5" ht="31.5" x14ac:dyDescent="0.25">
      <c r="B70" s="18">
        <v>718</v>
      </c>
      <c r="C70" s="21" t="s">
        <v>155</v>
      </c>
      <c r="D70" s="25" t="e">
        <f>SUMIFS(#REF!,#REF!,'BP Q3'!B70)</f>
        <v>#REF!</v>
      </c>
      <c r="E70" s="25" t="e">
        <f>SUMIFS(#REF!,#REF!,'BP Q3'!C70)</f>
        <v>#REF!</v>
      </c>
    </row>
    <row r="71" spans="2:5" ht="31.5" x14ac:dyDescent="0.25">
      <c r="B71" s="18">
        <v>719</v>
      </c>
      <c r="C71" s="21" t="s">
        <v>156</v>
      </c>
      <c r="D71" s="25" t="e">
        <f>SUMIFS(#REF!,#REF!,'BP Q3'!B71)</f>
        <v>#REF!</v>
      </c>
      <c r="E71" s="25" t="e">
        <f>SUMIFS(#REF!,#REF!,'BP Q3'!C71)</f>
        <v>#REF!</v>
      </c>
    </row>
    <row r="72" spans="2:5" x14ac:dyDescent="0.25">
      <c r="B72" s="18">
        <v>749</v>
      </c>
      <c r="C72" s="21" t="s">
        <v>157</v>
      </c>
      <c r="D72" s="25" t="e">
        <f>SUMIFS(#REF!,#REF!,'BP Q3'!B72)</f>
        <v>#REF!</v>
      </c>
      <c r="E72" s="25" t="e">
        <f>SUMIFS(#REF!,#REF!,'BP Q3'!C72)</f>
        <v>#REF!</v>
      </c>
    </row>
    <row r="73" spans="2:5" x14ac:dyDescent="0.25">
      <c r="B73" s="18">
        <v>750</v>
      </c>
      <c r="C73" s="21" t="s">
        <v>158</v>
      </c>
      <c r="D73" s="25" t="e">
        <f>SUMIFS(#REF!,#REF!,'BP Q3'!B73)</f>
        <v>#REF!</v>
      </c>
      <c r="E73" s="25" t="e">
        <f>SUMIFS(#REF!,#REF!,'BP Q3'!C73)</f>
        <v>#REF!</v>
      </c>
    </row>
    <row r="74" spans="2:5" x14ac:dyDescent="0.25">
      <c r="B74" s="18">
        <v>751</v>
      </c>
      <c r="C74" s="21" t="s">
        <v>159</v>
      </c>
      <c r="D74" s="25" t="e">
        <f>SUMIFS(#REF!,#REF!,'BP Q3'!B74)</f>
        <v>#REF!</v>
      </c>
      <c r="E74" s="25" t="e">
        <f>SUMIFS(#REF!,#REF!,'BP Q3'!C74)</f>
        <v>#REF!</v>
      </c>
    </row>
    <row r="75" spans="2:5" x14ac:dyDescent="0.25">
      <c r="B75" s="18">
        <v>752</v>
      </c>
      <c r="C75" s="21" t="s">
        <v>160</v>
      </c>
      <c r="D75" s="25" t="e">
        <f>SUMIFS(#REF!,#REF!,'BP Q3'!B75)</f>
        <v>#REF!</v>
      </c>
      <c r="E75" s="25" t="e">
        <f>SUMIFS(#REF!,#REF!,'BP Q3'!C75)</f>
        <v>#REF!</v>
      </c>
    </row>
    <row r="76" spans="2:5" x14ac:dyDescent="0.25">
      <c r="B76" s="18">
        <v>753</v>
      </c>
      <c r="C76" s="21" t="s">
        <v>161</v>
      </c>
      <c r="D76" s="25" t="e">
        <f>SUMIFS(#REF!,#REF!,'BP Q3'!B76)</f>
        <v>#REF!</v>
      </c>
      <c r="E76" s="25" t="e">
        <f>SUMIFS(#REF!,#REF!,'BP Q3'!C76)</f>
        <v>#REF!</v>
      </c>
    </row>
    <row r="77" spans="2:5" x14ac:dyDescent="0.25">
      <c r="B77" s="18">
        <v>754</v>
      </c>
      <c r="C77" s="21" t="s">
        <v>162</v>
      </c>
      <c r="D77" s="25" t="e">
        <f>SUMIFS(#REF!,#REF!,'BP Q3'!B77)</f>
        <v>#REF!</v>
      </c>
      <c r="E77" s="25" t="e">
        <f>SUMIFS(#REF!,#REF!,'BP Q3'!C77)</f>
        <v>#REF!</v>
      </c>
    </row>
    <row r="78" spans="2:5" x14ac:dyDescent="0.25">
      <c r="B78" s="18">
        <v>755</v>
      </c>
      <c r="C78" s="21" t="s">
        <v>163</v>
      </c>
      <c r="D78" s="25" t="e">
        <f>SUMIFS(#REF!,#REF!,'BP Q3'!B78)</f>
        <v>#REF!</v>
      </c>
      <c r="E78" s="25" t="e">
        <f>SUMIFS(#REF!,#REF!,'BP Q3'!C78)</f>
        <v>#REF!</v>
      </c>
    </row>
    <row r="79" spans="2:5" x14ac:dyDescent="0.25">
      <c r="B79" s="18">
        <v>756</v>
      </c>
      <c r="C79" s="21" t="s">
        <v>164</v>
      </c>
      <c r="D79" s="25" t="e">
        <f>SUMIFS(#REF!,#REF!,'BP Q3'!B79)</f>
        <v>#REF!</v>
      </c>
      <c r="E79" s="25" t="e">
        <f>SUMIFS(#REF!,#REF!,'BP Q3'!C79)</f>
        <v>#REF!</v>
      </c>
    </row>
    <row r="80" spans="2:5" x14ac:dyDescent="0.25">
      <c r="B80" s="18">
        <v>757</v>
      </c>
      <c r="C80" s="21" t="s">
        <v>165</v>
      </c>
      <c r="D80" s="25" t="e">
        <f>SUMIFS(#REF!,#REF!,'BP Q3'!B80)</f>
        <v>#REF!</v>
      </c>
      <c r="E80" s="25" t="e">
        <f>SUMIFS(#REF!,#REF!,'BP Q3'!C80)</f>
        <v>#REF!</v>
      </c>
    </row>
    <row r="81" spans="2:5" x14ac:dyDescent="0.25">
      <c r="B81" s="18">
        <v>758</v>
      </c>
      <c r="C81" s="21" t="s">
        <v>166</v>
      </c>
      <c r="D81" s="25" t="e">
        <f>SUMIFS(#REF!,#REF!,'BP Q3'!B81)</f>
        <v>#REF!</v>
      </c>
      <c r="E81" s="25" t="e">
        <f>SUMIFS(#REF!,#REF!,'BP Q3'!C81)</f>
        <v>#REF!</v>
      </c>
    </row>
    <row r="82" spans="2:5" x14ac:dyDescent="0.25">
      <c r="B82" s="18">
        <v>759</v>
      </c>
      <c r="C82" s="21" t="s">
        <v>167</v>
      </c>
      <c r="D82" s="25" t="e">
        <f>SUMIFS(#REF!,#REF!,'BP Q3'!B82)</f>
        <v>#REF!</v>
      </c>
      <c r="E82" s="25" t="e">
        <f>SUMIFS(#REF!,#REF!,'BP Q3'!C82)</f>
        <v>#REF!</v>
      </c>
    </row>
    <row r="83" spans="2:5" x14ac:dyDescent="0.25">
      <c r="B83" s="18">
        <v>760</v>
      </c>
      <c r="C83" s="21" t="s">
        <v>168</v>
      </c>
      <c r="D83" s="25" t="e">
        <f>SUMIFS(#REF!,#REF!,'BP Q3'!B83)</f>
        <v>#REF!</v>
      </c>
      <c r="E83" s="25" t="e">
        <f>SUMIFS(#REF!,#REF!,'BP Q3'!C83)</f>
        <v>#REF!</v>
      </c>
    </row>
    <row r="84" spans="2:5" x14ac:dyDescent="0.25">
      <c r="B84" s="18">
        <v>761</v>
      </c>
      <c r="C84" s="21" t="s">
        <v>169</v>
      </c>
      <c r="D84" s="25" t="e">
        <f>SUMIFS(#REF!,#REF!,'BP Q3'!B84)</f>
        <v>#REF!</v>
      </c>
      <c r="E84" s="25" t="e">
        <f>SUMIFS(#REF!,#REF!,'BP Q3'!C84)</f>
        <v>#REF!</v>
      </c>
    </row>
    <row r="85" spans="2:5" x14ac:dyDescent="0.25">
      <c r="B85" s="18">
        <v>799</v>
      </c>
      <c r="C85" s="21" t="s">
        <v>170</v>
      </c>
      <c r="D85" s="25" t="e">
        <f>SUMIFS(#REF!,#REF!,'BP Q3'!B85)</f>
        <v>#REF!</v>
      </c>
      <c r="E85" s="25" t="e">
        <f>SUMIFS(#REF!,#REF!,'BP Q3'!C85)</f>
        <v>#REF!</v>
      </c>
    </row>
    <row r="86" spans="2:5" x14ac:dyDescent="0.25">
      <c r="B86" s="18">
        <v>800</v>
      </c>
      <c r="C86" s="21" t="s">
        <v>171</v>
      </c>
      <c r="D86" s="25" t="e">
        <f>SUMIFS(#REF!,#REF!,'BP Q3'!B86)</f>
        <v>#REF!</v>
      </c>
      <c r="E86" s="25" t="e">
        <f>SUMIFS(#REF!,#REF!,'BP Q3'!C86)</f>
        <v>#REF!</v>
      </c>
    </row>
    <row r="87" spans="2:5" x14ac:dyDescent="0.25">
      <c r="B87" s="18">
        <v>801</v>
      </c>
      <c r="C87" s="21" t="s">
        <v>172</v>
      </c>
      <c r="D87" s="25" t="e">
        <f>SUMIFS(#REF!,#REF!,'BP Q3'!B87)</f>
        <v>#REF!</v>
      </c>
      <c r="E87" s="25" t="e">
        <f>SUMIFS(#REF!,#REF!,'BP Q3'!C87)</f>
        <v>#REF!</v>
      </c>
    </row>
    <row r="88" spans="2:5" x14ac:dyDescent="0.25">
      <c r="B88" s="18">
        <v>802</v>
      </c>
      <c r="C88" s="21" t="s">
        <v>173</v>
      </c>
      <c r="D88" s="25" t="e">
        <f>SUMIFS(#REF!,#REF!,'BP Q3'!B88)</f>
        <v>#REF!</v>
      </c>
      <c r="E88" s="25" t="e">
        <f>SUMIFS(#REF!,#REF!,'BP Q3'!C88)</f>
        <v>#REF!</v>
      </c>
    </row>
    <row r="89" spans="2:5" x14ac:dyDescent="0.25">
      <c r="B89" s="18">
        <v>803</v>
      </c>
      <c r="C89" s="21" t="s">
        <v>174</v>
      </c>
      <c r="D89" s="25" t="e">
        <f>SUMIFS(#REF!,#REF!,'BP Q3'!B89)</f>
        <v>#REF!</v>
      </c>
      <c r="E89" s="25" t="e">
        <f>SUMIFS(#REF!,#REF!,'BP Q3'!C89)</f>
        <v>#REF!</v>
      </c>
    </row>
    <row r="90" spans="2:5" x14ac:dyDescent="0.25">
      <c r="B90" s="18">
        <v>860</v>
      </c>
      <c r="C90" s="21" t="s">
        <v>175</v>
      </c>
      <c r="D90" s="25" t="e">
        <f>SUMIFS(#REF!,#REF!,'BP Q3'!B90)</f>
        <v>#REF!</v>
      </c>
      <c r="E90" s="25" t="e">
        <f>SUMIFS(#REF!,#REF!,'BP Q3'!C90)</f>
        <v>#REF!</v>
      </c>
    </row>
    <row r="91" spans="2:5" x14ac:dyDescent="0.25">
      <c r="B91" s="18">
        <v>861</v>
      </c>
      <c r="C91" s="21" t="s">
        <v>176</v>
      </c>
      <c r="D91" s="25" t="e">
        <f>SUMIFS(#REF!,#REF!,'BP Q3'!B91)</f>
        <v>#REF!</v>
      </c>
      <c r="E91" s="25" t="e">
        <f>SUMIFS(#REF!,#REF!,'BP Q3'!C91)</f>
        <v>#REF!</v>
      </c>
    </row>
    <row r="92" spans="2:5" x14ac:dyDescent="0.25">
      <c r="B92" s="18">
        <v>862</v>
      </c>
      <c r="C92" s="21" t="s">
        <v>177</v>
      </c>
      <c r="D92" s="25" t="e">
        <f>SUMIFS(#REF!,#REF!,'BP Q3'!B92)</f>
        <v>#REF!</v>
      </c>
      <c r="E92" s="25" t="e">
        <f>SUMIFS(#REF!,#REF!,'BP Q3'!C92)</f>
        <v>#REF!</v>
      </c>
    </row>
    <row r="93" spans="2:5" x14ac:dyDescent="0.25">
      <c r="B93" s="18">
        <v>869</v>
      </c>
      <c r="C93" s="21" t="s">
        <v>178</v>
      </c>
      <c r="D93" s="25" t="e">
        <f>SUMIFS(#REF!,#REF!,'BP Q3'!B93)</f>
        <v>#REF!</v>
      </c>
      <c r="E93" s="25" t="e">
        <f>SUMIFS(#REF!,#REF!,'BP Q3'!C93)</f>
        <v>#REF!</v>
      </c>
    </row>
    <row r="94" spans="2:5" x14ac:dyDescent="0.25">
      <c r="B94" s="18">
        <v>880</v>
      </c>
      <c r="C94" s="21" t="s">
        <v>179</v>
      </c>
      <c r="D94" s="25" t="e">
        <f>SUMIFS(#REF!,#REF!,'BP Q3'!B94)</f>
        <v>#REF!</v>
      </c>
      <c r="E94" s="25" t="e">
        <f>SUMIFS(#REF!,#REF!,'BP Q3'!C94)</f>
        <v>#REF!</v>
      </c>
    </row>
    <row r="95" spans="2:5" x14ac:dyDescent="0.25">
      <c r="B95" s="18">
        <v>898</v>
      </c>
      <c r="C95" s="21" t="s">
        <v>180</v>
      </c>
      <c r="D95" s="25" t="e">
        <f>SUMIFS(#REF!,#REF!,'BP Q3'!B95)</f>
        <v>#REF!</v>
      </c>
      <c r="E95" s="25" t="e">
        <f>SUMIFS(#REF!,#REF!,'BP Q3'!C95)</f>
        <v>#REF!</v>
      </c>
    </row>
    <row r="96" spans="2:5" x14ac:dyDescent="0.25">
      <c r="B96" s="18">
        <v>899</v>
      </c>
      <c r="C96" s="22" t="s">
        <v>181</v>
      </c>
      <c r="D96" s="26" t="e">
        <f>SUMIFS(#REF!,#REF!,'BP Q3'!B96)</f>
        <v>#REF!</v>
      </c>
      <c r="E96" s="26" t="e">
        <f>SUMIFS(#REF!,#REF!,'BP Q3'!C96)</f>
        <v>#REF!</v>
      </c>
    </row>
    <row r="97" spans="2:5" x14ac:dyDescent="0.25">
      <c r="B97" s="56" t="s">
        <v>95</v>
      </c>
      <c r="C97" s="57"/>
      <c r="D97" s="16" t="e">
        <f>SUM(D11:D96)</f>
        <v>#REF!</v>
      </c>
      <c r="E97" s="16" t="e">
        <f>SUM(E11:E96)</f>
        <v>#REF!</v>
      </c>
    </row>
    <row r="98" spans="2:5" x14ac:dyDescent="0.25">
      <c r="B98" s="55" t="str">
        <f ca="1">paramFonte</f>
        <v>Fonte: MS Excel; Órgão emissor: Secretaria da Fazenda / Setor de Contabilidade; Data de emissão: 14/02/2025, às 11:07</v>
      </c>
      <c r="C98" s="55"/>
      <c r="D98" s="55"/>
      <c r="E98" s="55"/>
    </row>
    <row r="102" spans="2:5" x14ac:dyDescent="0.25">
      <c r="B102" s="3" t="str">
        <f>UPPER(assContabilistaNome)</f>
        <v>EVERTON DA ROSA</v>
      </c>
      <c r="D102" s="3" t="str">
        <f>UPPER(assGestorNome)</f>
        <v>EDUARDO MAAHS MARASCA</v>
      </c>
    </row>
    <row r="103" spans="2:5" x14ac:dyDescent="0.25">
      <c r="B103" s="3" t="str">
        <f>assContabilistaCargo</f>
        <v>Contador CRC nº RS-076595/O-3</v>
      </c>
      <c r="D103" s="3" t="str">
        <f>assGestorCargo</f>
        <v>Prefeito Municipal</v>
      </c>
    </row>
    <row r="104" spans="2:5" x14ac:dyDescent="0.25">
      <c r="B104" s="3" t="str">
        <f>"CPF nº "&amp;assContabilistaCPF</f>
        <v>CPF nº 962.670.200-10</v>
      </c>
      <c r="D104" s="3" t="str">
        <f>"CPF nº "&amp;assGestorCPF</f>
        <v>CPF nº 025.683.290-09</v>
      </c>
    </row>
  </sheetData>
  <mergeCells count="3">
    <mergeCell ref="B98:E98"/>
    <mergeCell ref="B10:C10"/>
    <mergeCell ref="B97:C9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rowBreaks count="1" manualBreakCount="1">
    <brk id="93" min="1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C4E5-136A-4B7C-869F-EA9C6D561BE9}">
  <sheetPr>
    <tabColor theme="9"/>
    <pageSetUpPr fitToPage="1"/>
  </sheetPr>
  <dimension ref="B2:E40"/>
  <sheetViews>
    <sheetView topLeftCell="A15" workbookViewId="0">
      <selection activeCell="C32" sqref="C32"/>
    </sheetView>
  </sheetViews>
  <sheetFormatPr defaultRowHeight="15.75" x14ac:dyDescent="0.25"/>
  <cols>
    <col min="1" max="1" width="9.140625" style="3"/>
    <col min="2" max="2" width="55.7109375" style="3" bestFit="1" customWidth="1"/>
    <col min="3" max="3" width="18.5703125" style="3" customWidth="1"/>
    <col min="4" max="4" width="24.7109375" style="3" bestFit="1" customWidth="1"/>
    <col min="5" max="5" width="22.5703125" style="3" bestFit="1" customWidth="1"/>
    <col min="6" max="6" width="9.140625" style="3"/>
    <col min="7" max="7" width="10.140625" style="3" bestFit="1" customWidth="1"/>
    <col min="8" max="8" width="12.42578125" style="3" bestFit="1" customWidth="1"/>
    <col min="9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91</v>
      </c>
    </row>
    <row r="7" spans="2:5" x14ac:dyDescent="0.25">
      <c r="B7" s="2" t="s">
        <v>182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183</v>
      </c>
      <c r="C10" s="12" t="s">
        <v>184</v>
      </c>
      <c r="D10" s="12" t="s">
        <v>185</v>
      </c>
      <c r="E10" s="12" t="s">
        <v>186</v>
      </c>
    </row>
    <row r="11" spans="2:5" x14ac:dyDescent="0.25">
      <c r="B11" s="30" t="s">
        <v>187</v>
      </c>
      <c r="C11" s="31" t="e">
        <f>SUM(C12:C23)</f>
        <v>#REF!</v>
      </c>
      <c r="D11" s="31" t="e">
        <f>SUM(D12:D23)</f>
        <v>#REF!</v>
      </c>
      <c r="E11" s="31" t="e">
        <f t="shared" ref="E11:E33" si="0">C11-D11</f>
        <v>#REF!</v>
      </c>
    </row>
    <row r="12" spans="2:5" x14ac:dyDescent="0.25">
      <c r="B12" s="29" t="s">
        <v>220</v>
      </c>
      <c r="C12" s="25" t="e">
        <f>SUMIFS(#REF!,#REF!,'BP Q4'!B12)</f>
        <v>#REF!</v>
      </c>
      <c r="D12" s="25" t="e">
        <f>SUMIFS(#REF!,#REF!,'BP Q4'!B12)</f>
        <v>#REF!</v>
      </c>
      <c r="E12" s="25" t="e">
        <f t="shared" si="0"/>
        <v>#REF!</v>
      </c>
    </row>
    <row r="13" spans="2:5" x14ac:dyDescent="0.25">
      <c r="B13" s="29" t="s">
        <v>221</v>
      </c>
      <c r="C13" s="25" t="e">
        <f>SUMIFS(#REF!,#REF!,'BP Q4'!B13)</f>
        <v>#REF!</v>
      </c>
      <c r="D13" s="25" t="e">
        <f>SUMIFS(#REF!,#REF!,'BP Q4'!B13)</f>
        <v>#REF!</v>
      </c>
      <c r="E13" s="25" t="e">
        <f t="shared" si="0"/>
        <v>#REF!</v>
      </c>
    </row>
    <row r="14" spans="2:5" x14ac:dyDescent="0.25">
      <c r="B14" s="29" t="s">
        <v>222</v>
      </c>
      <c r="C14" s="25" t="e">
        <f>SUMIFS(#REF!,#REF!,'BP Q4'!B14)</f>
        <v>#REF!</v>
      </c>
      <c r="D14" s="25" t="e">
        <f>SUMIFS(#REF!,#REF!,'BP Q4'!B14)</f>
        <v>#REF!</v>
      </c>
      <c r="E14" s="25" t="e">
        <f t="shared" si="0"/>
        <v>#REF!</v>
      </c>
    </row>
    <row r="15" spans="2:5" x14ac:dyDescent="0.25">
      <c r="B15" s="29" t="s">
        <v>223</v>
      </c>
      <c r="C15" s="25" t="e">
        <f>SUMIFS(#REF!,#REF!,'BP Q4'!B15)</f>
        <v>#REF!</v>
      </c>
      <c r="D15" s="25" t="e">
        <f>SUMIFS(#REF!,#REF!,'BP Q4'!B15)</f>
        <v>#REF!</v>
      </c>
      <c r="E15" s="25" t="e">
        <f t="shared" si="0"/>
        <v>#REF!</v>
      </c>
    </row>
    <row r="16" spans="2:5" x14ac:dyDescent="0.25">
      <c r="B16" s="29" t="s">
        <v>224</v>
      </c>
      <c r="C16" s="25" t="e">
        <f>SUMIFS(#REF!,#REF!,'BP Q4'!B16)</f>
        <v>#REF!</v>
      </c>
      <c r="D16" s="25" t="e">
        <f>SUMIFS(#REF!,#REF!,'BP Q4'!B16)</f>
        <v>#REF!</v>
      </c>
      <c r="E16" s="25" t="e">
        <f t="shared" si="0"/>
        <v>#REF!</v>
      </c>
    </row>
    <row r="17" spans="2:5" x14ac:dyDescent="0.25">
      <c r="B17" s="29" t="s">
        <v>225</v>
      </c>
      <c r="C17" s="25" t="e">
        <f>SUMIFS(#REF!,#REF!,'BP Q4'!B17)</f>
        <v>#REF!</v>
      </c>
      <c r="D17" s="25" t="e">
        <f>SUMIFS(#REF!,#REF!,'BP Q4'!B17)</f>
        <v>#REF!</v>
      </c>
      <c r="E17" s="25" t="e">
        <f t="shared" si="0"/>
        <v>#REF!</v>
      </c>
    </row>
    <row r="18" spans="2:5" x14ac:dyDescent="0.25">
      <c r="B18" s="29" t="s">
        <v>226</v>
      </c>
      <c r="C18" s="25" t="e">
        <f>SUMIFS(#REF!,#REF!,'BP Q4'!B18)</f>
        <v>#REF!</v>
      </c>
      <c r="D18" s="25" t="e">
        <f>SUMIFS(#REF!,#REF!,'BP Q4'!B18)</f>
        <v>#REF!</v>
      </c>
      <c r="E18" s="25" t="e">
        <f t="shared" si="0"/>
        <v>#REF!</v>
      </c>
    </row>
    <row r="19" spans="2:5" x14ac:dyDescent="0.25">
      <c r="B19" s="29" t="s">
        <v>227</v>
      </c>
      <c r="C19" s="25" t="e">
        <f>SUMIFS(#REF!,#REF!,'BP Q4'!B19)</f>
        <v>#REF!</v>
      </c>
      <c r="D19" s="25" t="e">
        <f>SUMIFS(#REF!,#REF!,'BP Q4'!B19)</f>
        <v>#REF!</v>
      </c>
      <c r="E19" s="25" t="e">
        <f t="shared" si="0"/>
        <v>#REF!</v>
      </c>
    </row>
    <row r="20" spans="2:5" x14ac:dyDescent="0.25">
      <c r="B20" s="29" t="s">
        <v>228</v>
      </c>
      <c r="C20" s="25" t="e">
        <f>SUMIFS(#REF!,#REF!,'BP Q4'!B20)</f>
        <v>#REF!</v>
      </c>
      <c r="D20" s="25" t="e">
        <f>SUMIFS(#REF!,#REF!,'BP Q4'!B20)</f>
        <v>#REF!</v>
      </c>
      <c r="E20" s="25" t="e">
        <f t="shared" si="0"/>
        <v>#REF!</v>
      </c>
    </row>
    <row r="21" spans="2:5" x14ac:dyDescent="0.25">
      <c r="B21" s="29" t="s">
        <v>229</v>
      </c>
      <c r="C21" s="25" t="e">
        <f>SUMIFS(#REF!,#REF!,'BP Q4'!B21)</f>
        <v>#REF!</v>
      </c>
      <c r="D21" s="25" t="e">
        <f>SUMIFS(#REF!,#REF!,'BP Q4'!B21)</f>
        <v>#REF!</v>
      </c>
      <c r="E21" s="25" t="e">
        <f t="shared" si="0"/>
        <v>#REF!</v>
      </c>
    </row>
    <row r="22" spans="2:5" x14ac:dyDescent="0.25">
      <c r="B22" s="29" t="s">
        <v>230</v>
      </c>
      <c r="C22" s="25" t="e">
        <f>SUMIFS(#REF!,#REF!,'BP Q4'!B22)</f>
        <v>#REF!</v>
      </c>
      <c r="D22" s="25" t="e">
        <f>SUMIFS(#REF!,#REF!,'BP Q4'!B22)</f>
        <v>#REF!</v>
      </c>
      <c r="E22" s="25" t="e">
        <f t="shared" si="0"/>
        <v>#REF!</v>
      </c>
    </row>
    <row r="23" spans="2:5" x14ac:dyDescent="0.25">
      <c r="B23" s="29" t="s">
        <v>231</v>
      </c>
      <c r="C23" s="25" t="e">
        <f>SUMIFS(#REF!,#REF!,'BP Q4'!B23)</f>
        <v>#REF!</v>
      </c>
      <c r="D23" s="25" t="e">
        <f>SUMIFS(#REF!,#REF!,'BP Q4'!B23)</f>
        <v>#REF!</v>
      </c>
      <c r="E23" s="25" t="e">
        <f t="shared" si="0"/>
        <v>#REF!</v>
      </c>
    </row>
    <row r="24" spans="2:5" x14ac:dyDescent="0.25">
      <c r="B24" s="30" t="s">
        <v>188</v>
      </c>
      <c r="C24" s="31" t="e">
        <f>SUM(C25:C32)</f>
        <v>#REF!</v>
      </c>
      <c r="D24" s="31" t="e">
        <f>SUM(D25:D32)</f>
        <v>#REF!</v>
      </c>
      <c r="E24" s="31" t="e">
        <f t="shared" si="0"/>
        <v>#REF!</v>
      </c>
    </row>
    <row r="25" spans="2:5" x14ac:dyDescent="0.25">
      <c r="B25" s="29" t="s">
        <v>232</v>
      </c>
      <c r="C25" s="25" t="e">
        <f>SUMIFS(#REF!,#REF!,'BP Q4'!B25)</f>
        <v>#REF!</v>
      </c>
      <c r="D25" s="25" t="e">
        <f>SUMIFS(#REF!,#REF!,'BP Q4'!B25)</f>
        <v>#REF!</v>
      </c>
      <c r="E25" s="25" t="e">
        <f t="shared" si="0"/>
        <v>#REF!</v>
      </c>
    </row>
    <row r="26" spans="2:5" x14ac:dyDescent="0.25">
      <c r="B26" s="29" t="s">
        <v>233</v>
      </c>
      <c r="C26" s="25" t="e">
        <f>SUMIFS(#REF!,#REF!,'BP Q4'!B26)</f>
        <v>#REF!</v>
      </c>
      <c r="D26" s="25" t="e">
        <f>SUMIFS(#REF!,#REF!,'BP Q4'!B26)</f>
        <v>#REF!</v>
      </c>
      <c r="E26" s="25" t="e">
        <f t="shared" si="0"/>
        <v>#REF!</v>
      </c>
    </row>
    <row r="27" spans="2:5" x14ac:dyDescent="0.25">
      <c r="B27" s="29" t="s">
        <v>234</v>
      </c>
      <c r="C27" s="25" t="e">
        <f>SUMIFS(#REF!,#REF!,'BP Q4'!B27)</f>
        <v>#REF!</v>
      </c>
      <c r="D27" s="25" t="e">
        <f>SUMIFS(#REF!,#REF!,'BP Q4'!B27)</f>
        <v>#REF!</v>
      </c>
      <c r="E27" s="25" t="e">
        <f t="shared" si="0"/>
        <v>#REF!</v>
      </c>
    </row>
    <row r="28" spans="2:5" x14ac:dyDescent="0.25">
      <c r="B28" s="29" t="s">
        <v>235</v>
      </c>
      <c r="C28" s="25" t="e">
        <f>SUMIFS(#REF!,#REF!,'BP Q4'!B28)</f>
        <v>#REF!</v>
      </c>
      <c r="D28" s="25" t="e">
        <f>SUMIFS(#REF!,#REF!,'BP Q4'!B28)</f>
        <v>#REF!</v>
      </c>
      <c r="E28" s="25" t="e">
        <f t="shared" si="0"/>
        <v>#REF!</v>
      </c>
    </row>
    <row r="29" spans="2:5" x14ac:dyDescent="0.25">
      <c r="B29" s="29" t="s">
        <v>236</v>
      </c>
      <c r="C29" s="25" t="e">
        <f>SUMIFS(#REF!,#REF!,'BP Q4'!B29)</f>
        <v>#REF!</v>
      </c>
      <c r="D29" s="25" t="e">
        <f>SUMIFS(#REF!,#REF!,'BP Q4'!B29)</f>
        <v>#REF!</v>
      </c>
      <c r="E29" s="25" t="e">
        <f t="shared" si="0"/>
        <v>#REF!</v>
      </c>
    </row>
    <row r="30" spans="2:5" x14ac:dyDescent="0.25">
      <c r="B30" s="29" t="s">
        <v>237</v>
      </c>
      <c r="C30" s="25" t="e">
        <f>SUMIFS(#REF!,#REF!,'BP Q4'!B30)</f>
        <v>#REF!</v>
      </c>
      <c r="D30" s="25" t="e">
        <f>SUMIFS(#REF!,#REF!,'BP Q4'!B30)</f>
        <v>#REF!</v>
      </c>
      <c r="E30" s="25" t="e">
        <f t="shared" si="0"/>
        <v>#REF!</v>
      </c>
    </row>
    <row r="31" spans="2:5" x14ac:dyDescent="0.25">
      <c r="B31" s="29" t="s">
        <v>238</v>
      </c>
      <c r="C31" s="25" t="e">
        <f>SUMIFS(#REF!,#REF!,'BP Q4'!B31)</f>
        <v>#REF!</v>
      </c>
      <c r="D31" s="25" t="e">
        <f>SUMIFS(#REF!,#REF!,'BP Q4'!B31)</f>
        <v>#REF!</v>
      </c>
      <c r="E31" s="25" t="e">
        <f t="shared" si="0"/>
        <v>#REF!</v>
      </c>
    </row>
    <row r="32" spans="2:5" x14ac:dyDescent="0.25">
      <c r="B32" s="29" t="s">
        <v>239</v>
      </c>
      <c r="C32" s="25" t="e">
        <f>SUMIFS(#REF!,#REF!,'BP Q4'!B32)</f>
        <v>#REF!</v>
      </c>
      <c r="D32" s="25" t="e">
        <f>SUMIFS(#REF!,#REF!,'BP Q4'!B32)</f>
        <v>#REF!</v>
      </c>
      <c r="E32" s="25" t="e">
        <f t="shared" si="0"/>
        <v>#REF!</v>
      </c>
    </row>
    <row r="33" spans="2:5" x14ac:dyDescent="0.25">
      <c r="B33" s="27" t="s">
        <v>189</v>
      </c>
      <c r="C33" s="16" t="e">
        <f>C11+C24</f>
        <v>#REF!</v>
      </c>
      <c r="D33" s="16" t="e">
        <f>D11+D24</f>
        <v>#REF!</v>
      </c>
      <c r="E33" s="16" t="e">
        <f t="shared" si="0"/>
        <v>#REF!</v>
      </c>
    </row>
    <row r="34" spans="2:5" x14ac:dyDescent="0.25">
      <c r="B34" s="23" t="str">
        <f ca="1">paramFonte</f>
        <v>Fonte: MS Excel; Órgão emissor: Secretaria da Fazenda / Setor de Contabilidade; Data de emissão: 14/02/2025, às 11:07</v>
      </c>
      <c r="C34" s="23"/>
      <c r="D34" s="23"/>
      <c r="E34" s="28"/>
    </row>
    <row r="38" spans="2:5" x14ac:dyDescent="0.25">
      <c r="B38" s="3" t="str">
        <f>UPPER(assContabilistaNome)</f>
        <v>EVERTON DA ROSA</v>
      </c>
      <c r="D38" s="3" t="str">
        <f>UPPER(assGestorNome)</f>
        <v>EDUARDO MAAHS MARASCA</v>
      </c>
    </row>
    <row r="39" spans="2:5" x14ac:dyDescent="0.25">
      <c r="B39" s="3" t="str">
        <f>assContabilistaCargo</f>
        <v>Contador CRC nº RS-076595/O-3</v>
      </c>
      <c r="D39" s="3" t="str">
        <f>assGestorCargo</f>
        <v>Prefeito Municipal</v>
      </c>
    </row>
    <row r="40" spans="2:5" x14ac:dyDescent="0.25">
      <c r="B40" s="3" t="str">
        <f>"CPF nº "&amp;assContabilistaCPF</f>
        <v>CPF nº 962.670.200-10</v>
      </c>
      <c r="D40" s="3" t="str">
        <f>"CPF nº "&amp;assGestorCPF</f>
        <v>CPF nº 025.683.290-09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46</vt:i4>
      </vt:variant>
    </vt:vector>
  </HeadingPairs>
  <TitlesOfParts>
    <vt:vector size="71" baseType="lpstr">
      <vt:lpstr>Parâmetros Manuais</vt:lpstr>
      <vt:lpstr>Parâmetros Calculados</vt:lpstr>
      <vt:lpstr>BF Outros Extra-Orçamentários</vt:lpstr>
      <vt:lpstr>DFC Outros</vt:lpstr>
      <vt:lpstr>BP Q0</vt:lpstr>
      <vt:lpstr>BP Q1</vt:lpstr>
      <vt:lpstr>BP Q2</vt:lpstr>
      <vt:lpstr>BP Q3</vt:lpstr>
      <vt:lpstr>BP Q4</vt:lpstr>
      <vt:lpstr>BP Q5</vt:lpstr>
      <vt:lpstr>DVP Q0</vt:lpstr>
      <vt:lpstr>DVP Q1</vt:lpstr>
      <vt:lpstr>DVP Q2</vt:lpstr>
      <vt:lpstr>BF Q0A</vt:lpstr>
      <vt:lpstr>BF Q0B</vt:lpstr>
      <vt:lpstr>BF Q1</vt:lpstr>
      <vt:lpstr>BO Q0A</vt:lpstr>
      <vt:lpstr>BO Q0B</vt:lpstr>
      <vt:lpstr>BO Q1</vt:lpstr>
      <vt:lpstr>BO Q2</vt:lpstr>
      <vt:lpstr>DFC Q0</vt:lpstr>
      <vt:lpstr>DFC Q1</vt:lpstr>
      <vt:lpstr>DFC Q2</vt:lpstr>
      <vt:lpstr>DFC Q3</vt:lpstr>
      <vt:lpstr>Conferência</vt:lpstr>
      <vt:lpstr>'BF Q0A'!Area_de_impressao</vt:lpstr>
      <vt:lpstr>'BF Q0B'!Area_de_impressao</vt:lpstr>
      <vt:lpstr>'BF Q1'!Area_de_impressao</vt:lpstr>
      <vt:lpstr>'BO Q0A'!Area_de_impressao</vt:lpstr>
      <vt:lpstr>'BO Q0B'!Area_de_impressao</vt:lpstr>
      <vt:lpstr>'BP Q0'!Area_de_impressao</vt:lpstr>
      <vt:lpstr>'BP Q1'!Area_de_impressao</vt:lpstr>
      <vt:lpstr>'BP Q2'!Area_de_impressao</vt:lpstr>
      <vt:lpstr>'BP Q3'!Area_de_impressao</vt:lpstr>
      <vt:lpstr>'BP Q4'!Area_de_impressao</vt:lpstr>
      <vt:lpstr>'BP Q5'!Area_de_impressao</vt:lpstr>
      <vt:lpstr>'DVP Q1'!Area_de_impressao</vt:lpstr>
      <vt:lpstr>'DVP Q2'!Area_de_impressao</vt:lpstr>
      <vt:lpstr>assContabilistaCargo</vt:lpstr>
      <vt:lpstr>assContabilistaCPF</vt:lpstr>
      <vt:lpstr>assContabilistaNome</vt:lpstr>
      <vt:lpstr>assGestorCargo</vt:lpstr>
      <vt:lpstr>assGestorCPF</vt:lpstr>
      <vt:lpstr>assGestorNome</vt:lpstr>
      <vt:lpstr>paramCNPJ</vt:lpstr>
      <vt:lpstr>paramDataBase</vt:lpstr>
      <vt:lpstr>paramDataInicial</vt:lpstr>
      <vt:lpstr>paramEntidade</vt:lpstr>
      <vt:lpstr>paramEscopo</vt:lpstr>
      <vt:lpstr>paramFonte</vt:lpstr>
      <vt:lpstr>paramOrgaoEmissor</vt:lpstr>
      <vt:lpstr>'BF Q0A'!Titulos_de_impressao</vt:lpstr>
      <vt:lpstr>'BF Q0B'!Titulos_de_impressao</vt:lpstr>
      <vt:lpstr>'BF Q1'!Titulos_de_impressao</vt:lpstr>
      <vt:lpstr>'BO Q0A'!Titulos_de_impressao</vt:lpstr>
      <vt:lpstr>'BO Q0B'!Titulos_de_impressao</vt:lpstr>
      <vt:lpstr>'BO Q1'!Titulos_de_impressao</vt:lpstr>
      <vt:lpstr>'BO Q2'!Titulos_de_impressao</vt:lpstr>
      <vt:lpstr>'BP Q0'!Titulos_de_impressao</vt:lpstr>
      <vt:lpstr>'BP Q1'!Titulos_de_impressao</vt:lpstr>
      <vt:lpstr>'BP Q2'!Titulos_de_impressao</vt:lpstr>
      <vt:lpstr>'BP Q3'!Titulos_de_impressao</vt:lpstr>
      <vt:lpstr>'BP Q4'!Titulos_de_impressao</vt:lpstr>
      <vt:lpstr>'BP Q5'!Titulos_de_impressao</vt:lpstr>
      <vt:lpstr>'DFC Q0'!Titulos_de_impressao</vt:lpstr>
      <vt:lpstr>'DFC Q1'!Titulos_de_impressao</vt:lpstr>
      <vt:lpstr>'DFC Q2'!Titulos_de_impressao</vt:lpstr>
      <vt:lpstr>'DFC Q3'!Titulos_de_impressao</vt:lpstr>
      <vt:lpstr>'DVP Q0'!Titulos_de_impressao</vt:lpstr>
      <vt:lpstr>'DVP Q1'!Titulos_de_impressao</vt:lpstr>
      <vt:lpstr>'DVP Q2'!Titulos_de_impressao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2025-02-14T11:10:48Z</cp:lastPrinted>
  <dcterms:created xsi:type="dcterms:W3CDTF">2023-08-28T17:02:43Z</dcterms:created>
  <dcterms:modified xsi:type="dcterms:W3CDTF">2025-02-14T14:07:01Z</dcterms:modified>
</cp:coreProperties>
</file>